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MAYO 2026\"/>
    </mc:Choice>
  </mc:AlternateContent>
  <xr:revisionPtr revIDLastSave="0" documentId="13_ncr:1_{F1F3F597-BD97-496E-BB01-5D19C5C77B6E}" xr6:coauthVersionLast="47" xr6:coauthVersionMax="47" xr10:uidLastSave="{00000000-0000-0000-0000-000000000000}"/>
  <bookViews>
    <workbookView xWindow="-120" yWindow="-120" windowWidth="29040" windowHeight="15720" tabRatio="866" firstSheet="8" activeTab="14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</externalReferences>
  <definedNames>
    <definedName name="_xlnm.Print_Area" localSheetId="7">DOCUMENTACION!$A$1:$E$41</definedName>
    <definedName name="_xlnm.Print_Area" localSheetId="6">'ESTADO DE EBRIEDAD'!$A$1:$I$80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39" l="1"/>
  <c r="C17" i="9" l="1"/>
  <c r="C64" i="18"/>
  <c r="C39" i="18"/>
  <c r="G28" i="14"/>
  <c r="G29" i="14"/>
  <c r="C29" i="15"/>
  <c r="D64" i="18"/>
  <c r="D18" i="3"/>
  <c r="C19" i="5" l="1"/>
  <c r="D19" i="5"/>
  <c r="B20" i="38"/>
  <c r="B18" i="37"/>
  <c r="B17" i="36" l="1"/>
  <c r="D21" i="35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C17" i="8"/>
  <c r="B17" i="8"/>
  <c r="K15" i="34"/>
  <c r="K13" i="34"/>
  <c r="E16" i="34"/>
  <c r="F16" i="34"/>
  <c r="G16" i="34"/>
  <c r="H16" i="34"/>
  <c r="I16" i="34"/>
  <c r="J16" i="34"/>
  <c r="D19" i="1"/>
  <c r="H17" i="10" l="1"/>
  <c r="H22" i="10"/>
  <c r="D39" i="18"/>
  <c r="H23" i="10" l="1"/>
  <c r="D16" i="34"/>
  <c r="K16" i="34" s="1"/>
  <c r="H24" i="10" l="1"/>
  <c r="C22" i="2"/>
  <c r="H25" i="10" l="1"/>
  <c r="H27" i="10"/>
  <c r="C18" i="3" l="1"/>
  <c r="C19" i="1"/>
  <c r="C19" i="6"/>
  <c r="F31" i="14" l="1"/>
  <c r="C28" i="9" l="1"/>
  <c r="G34" i="14" l="1"/>
  <c r="G35" i="14"/>
  <c r="G36" i="14"/>
  <c r="G33" i="14"/>
  <c r="D19" i="6" l="1"/>
  <c r="D22" i="2"/>
  <c r="D27" i="10"/>
  <c r="C27" i="10"/>
  <c r="D17" i="10"/>
  <c r="C17" i="10"/>
  <c r="C38" i="15"/>
  <c r="F38" i="14"/>
  <c r="F40" i="14" s="1"/>
  <c r="E38" i="14"/>
  <c r="D38" i="14"/>
  <c r="C38" i="14"/>
  <c r="E31" i="14"/>
  <c r="D31" i="14"/>
  <c r="C31" i="14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H20" i="10"/>
  <c r="C40" i="14" l="1"/>
  <c r="D40" i="14"/>
  <c r="E40" i="14"/>
  <c r="F40" i="13"/>
  <c r="G31" i="14"/>
  <c r="G38" i="14"/>
  <c r="G40" i="14" l="1"/>
</calcChain>
</file>

<file path=xl/sharedStrings.xml><?xml version="1.0" encoding="utf-8"?>
<sst xmlns="http://schemas.openxmlformats.org/spreadsheetml/2006/main" count="334" uniqueCount="204">
  <si>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</si>
  <si>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</si>
  <si>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</si>
  <si>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</si>
  <si>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</si>
  <si>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</si>
  <si>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</si>
  <si>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</si>
  <si>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</si>
  <si>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</si>
  <si>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</si>
  <si>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</si>
  <si>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</si>
  <si>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</si>
  <si>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</si>
  <si>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</si>
  <si>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</si>
  <si>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</si>
  <si>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</si>
  <si>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</si>
  <si>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</si>
  <si>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</si>
  <si>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</si>
  <si>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</si>
  <si>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</si>
  <si>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</si>
  <si>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</si>
  <si>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</si>
  <si>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</si>
  <si>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</si>
  <si>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</si>
  <si>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</si>
  <si>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</si>
  <si>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</si>
  <si>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</si>
  <si>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</si>
  <si>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</si>
  <si>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</si>
  <si>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</si>
  <si>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</si>
  <si>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</si>
  <si>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</si>
  <si>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</si>
  <si>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</si>
  <si>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</si>
  <si>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</si>
  <si>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</si>
  <si>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</si>
  <si>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</si>
  <si>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</si>
  <si>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</si>
  <si>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</si>
  <si>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</si>
  <si>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</si>
  <si>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</si>
  <si>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</si>
  <si>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</si>
  <si>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</si>
  <si>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</si>
  <si>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</si>
  <si>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</si>
  <si>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</si>
  <si>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</si>
  <si>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</si>
  <si>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</si>
  <si>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</si>
  <si>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</si>
  <si>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</si>
  <si>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</si>
  <si>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</si>
  <si>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</si>
  <si>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</si>
  <si>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</si>
  <si>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</si>
  <si>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</si>
  <si>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</si>
  <si>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</si>
  <si>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</si>
  <si>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</si>
  <si>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</si>
  <si>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</si>
  <si>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</si>
  <si>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</si>
  <si>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</si>
  <si>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</si>
  <si>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</si>
  <si>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</si>
  <si>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</si>
  <si>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</si>
  <si>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</si>
  <si>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</si>
  <si>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</si>
  <si>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</si>
  <si>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</si>
  <si>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</si>
  <si>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</si>
  <si>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</si>
  <si>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</si>
  <si>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</si>
  <si>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</si>
  <si>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</si>
  <si>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</si>
  <si>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</si>
  <si>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</si>
  <si>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</si>
  <si>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</si>
  <si>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</si>
  <si>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</si>
  <si>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</si>
  <si>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</si>
  <si>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</si>
  <si>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</si>
  <si>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</si>
  <si>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</si>
  <si>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</si>
  <si>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</si>
  <si>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</si>
  <si>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</si>
  <si>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</si>
  <si>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</si>
  <si>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</si>
  <si>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</si>
  <si>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</si>
  <si>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</si>
  <si>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</si>
  <si>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</si>
  <si>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</si>
  <si>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</si>
  <si>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</si>
  <si>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</si>
  <si>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A.A.</t>
  </si>
  <si>
    <t>Columna2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</si>
  <si>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</si>
  <si>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</si>
  <si>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</si>
  <si>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</si>
  <si>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</si>
  <si>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</si>
  <si>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</si>
  <si>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</si>
  <si>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</si>
  <si>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</si>
  <si>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TRABAJO A LA COMUNIDAD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</si>
  <si>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</si>
  <si>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</si>
  <si>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</si>
  <si>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</si>
  <si>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</si>
  <si>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</si>
  <si>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</si>
  <si>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</si>
  <si>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</si>
  <si>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</si>
  <si>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</si>
  <si>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</si>
  <si>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</si>
  <si>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</si>
  <si>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</si>
  <si>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</si>
  <si>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</si>
  <si>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</si>
  <si>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</si>
  <si>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</si>
  <si>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</si>
  <si>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</si>
  <si>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MAY /25</t>
  </si>
  <si>
    <t>NO IDENTIFICADO</t>
  </si>
  <si>
    <t>DE MAYO</t>
  </si>
  <si>
    <t>DE  MAYO</t>
  </si>
  <si>
    <t>BLVD. PEDRO RDZ. TRIANA Y CALZ. PASEO DEL TECNOLÓGICO</t>
  </si>
  <si>
    <t>BLVD. TORREÓN MATAMOROS Y C. MIELERAS</t>
  </si>
  <si>
    <t>IRREGULAR</t>
  </si>
  <si>
    <t>MAY/26</t>
  </si>
  <si>
    <t>GRUAS 2026</t>
  </si>
  <si>
    <t>MAYO  2026</t>
  </si>
  <si>
    <t>INTOXICADO</t>
  </si>
  <si>
    <t>AFECTADAS</t>
  </si>
  <si>
    <t>BLVD. TORREÓN MATAMOROS Y CALZ. DIVISIÓN DEL NORTE</t>
  </si>
  <si>
    <t>BLVD. INDEPENDENCIA Y CALZ. COLON</t>
  </si>
  <si>
    <t>BLVD.  PEDRO RDZ. TRIANA Y CALZ. DIAGONAL DE LAS FUENTES</t>
  </si>
  <si>
    <t>BLVD. REVOLUCIÓN Y CALZ. ANTONIO DE JUAMBELZ</t>
  </si>
  <si>
    <t>BLVD. TORREÓN MATAMOROS Y BLVD. TORREÓN 2000</t>
  </si>
  <si>
    <t>AV. PROLONG. JUAREZ OTE Y CALZ. FRANCISCO SARABIA TINOCO</t>
  </si>
  <si>
    <t>CALZ. COLON Y AV. ABASOLO</t>
  </si>
  <si>
    <t>BLVD. DIAGONAL REFORMA Y CALZ. LAS PALMAS</t>
  </si>
  <si>
    <t>BLVD.  TORREÓN MATAMOROS Y C. MIELERAS (SOBRE DESNIVEL)</t>
  </si>
  <si>
    <t>GIRO INDEPENDENCIA</t>
  </si>
  <si>
    <t>PERIFERICO RAÚL LÓPEZ SÁNCHEZ Y BLVD. INDEPENDENCIA</t>
  </si>
  <si>
    <t>PERIFERICO RAÚL LÓPEZ SÁNCHEZ</t>
  </si>
  <si>
    <t>PERIFERICO RAÚL LÓPEZ SÁNCHEZ Y ANTIGUA CARRET. TORREÓN SAN  PEDRO</t>
  </si>
  <si>
    <t>PERIFERICO RAÚL LÓPEZ SÁNCHEZ Y AV. PROLONG. JUÁREZ OTE</t>
  </si>
  <si>
    <t>PERIFERICO RAÚL LÓPEZ SÁNCHEZ Y BLVD. DE LA NOGALERA</t>
  </si>
  <si>
    <t>PERIFERICO RAÚL LÓPEZ SÁNCHEZ SOBRE PUENTE SANTA FE</t>
  </si>
  <si>
    <t>PERIFERICO RAÚL LÓPEZ SÁNCHEZ Y BLVD.  EL TAJITO</t>
  </si>
  <si>
    <t>PERIFERICO RAÚL LÓPEZ SÁNCHEZ FTE AL INSTITUTO DE LA VISIÓN</t>
  </si>
  <si>
    <t>PERIFERICO RAÚL LÓPEZ SÁNCHEZ FTE AL TIANGUIS DEL AUTO</t>
  </si>
  <si>
    <t>PERIFERICO RAÚL LÓPEZ SÁNCHEZ FTE A LA ESC. SEC. TÉCNICA # 36</t>
  </si>
  <si>
    <t>PERIFERICO RAÚL LÓPEZ SÁNCHEZ Y C. PASEO DEL ALGODÓN FRACC. VIÑEEDOS</t>
  </si>
  <si>
    <t>PERIFERICO RAÚL LÓPEZ SÁNCHEZ SOBRE PUENTE SOLIDARIDAD</t>
  </si>
  <si>
    <t>PERIFERICO RAÚL LÓPEZ SÁNCHEZ Y AV. PROLONG. ALLENDE OTE</t>
  </si>
  <si>
    <t>PERIFERICO RAÚL LÓPEZ SÁNCHEZ FTE AL FRACC. NUEVA LAGUNA</t>
  </si>
  <si>
    <t>PERIFERICO RAÚL LÓPEZ SÁNCHEZ SOBRE PUENTE DE LOS ALAMOS</t>
  </si>
  <si>
    <t>MAYO/26</t>
  </si>
  <si>
    <t>MAY /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</si>
</sst>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 Light"/>
      <family val="2"/>
    </font>
    <font>
      <b/>
      <sz val="11"/>
      <name val="Calibri"/>
      <family val="2"/>
      <scheme val="minor"/>
    </font>
    <font>
      <sz val="14"/>
      <name val="Calibri Light"/>
    </font>
    <font>
      <b/>
      <sz val="16"/>
      <name val="Calibri Light"/>
    </font>
    <font>
      <sz val="16"/>
      <color theme="1"/>
      <name val="Calibri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" applyFont="1"/>
    <xf numFmtId="0" fontId="19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20" fillId="0" borderId="0" xfId="2" applyFont="1"/>
    <xf numFmtId="0" fontId="24" fillId="0" borderId="0" xfId="2" applyFont="1" applyAlignment="1">
      <alignment vertical="center"/>
    </xf>
    <xf numFmtId="0" fontId="24" fillId="0" borderId="0" xfId="2" applyFont="1" applyAlignment="1">
      <alignment vertical="center" wrapText="1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0" fillId="0" borderId="10" xfId="0" quotePrefix="1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 wrapText="1"/>
    </xf>
    <xf numFmtId="49" fontId="36" fillId="0" borderId="8" xfId="0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vertical="center" wrapText="1"/>
    </xf>
    <xf numFmtId="0" fontId="33" fillId="0" borderId="3" xfId="2" applyFont="1" applyFill="1" applyBorder="1" applyAlignment="1">
      <alignment horizontal="center" vertical="center"/>
    </xf>
    <xf numFmtId="0" fontId="35" fillId="0" borderId="10" xfId="2" applyFont="1" applyFill="1" applyBorder="1" applyAlignment="1">
      <alignment vertical="center" wrapText="1"/>
    </xf>
    <xf numFmtId="0" fontId="33" fillId="0" borderId="13" xfId="2" applyFont="1" applyFill="1" applyBorder="1" applyAlignment="1">
      <alignment horizontal="center" vertical="center"/>
    </xf>
    <xf numFmtId="0" fontId="37" fillId="0" borderId="15" xfId="2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/>
    </xf>
    <xf numFmtId="0" fontId="33" fillId="0" borderId="15" xfId="2" applyFont="1" applyFill="1" applyBorder="1" applyAlignment="1">
      <alignment horizontal="center" vertical="center"/>
    </xf>
    <xf numFmtId="0" fontId="37" fillId="0" borderId="57" xfId="2" applyFont="1" applyFill="1" applyBorder="1" applyAlignment="1">
      <alignment vertical="center" wrapText="1"/>
    </xf>
    <xf numFmtId="0" fontId="33" fillId="0" borderId="50" xfId="2" applyFont="1" applyFill="1" applyBorder="1" applyAlignment="1">
      <alignment horizontal="center" vertical="center"/>
    </xf>
    <xf numFmtId="0" fontId="33" fillId="0" borderId="61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37" fillId="0" borderId="10" xfId="2" applyFont="1" applyFill="1" applyBorder="1" applyAlignment="1">
      <alignment vertical="center" wrapText="1"/>
    </xf>
    <xf numFmtId="0" fontId="28" fillId="0" borderId="0" xfId="2" applyFont="1" applyAlignment="1">
      <alignment vertical="center" wrapText="1"/>
    </xf>
    <xf numFmtId="0" fontId="8" fillId="0" borderId="0" xfId="2" applyFont="1" applyFill="1"/>
    <xf numFmtId="0" fontId="33" fillId="0" borderId="20" xfId="2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29" fillId="0" borderId="0" xfId="2" applyFont="1" applyAlignment="1">
      <alignment vertical="center" wrapText="1"/>
    </xf>
    <xf numFmtId="0" fontId="34" fillId="0" borderId="40" xfId="2" applyFont="1" applyFill="1" applyBorder="1" applyAlignment="1">
      <alignment horizontal="center" vertical="center" wrapText="1"/>
    </xf>
    <xf numFmtId="3" fontId="30" fillId="0" borderId="8" xfId="2" applyNumberFormat="1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/>
    </xf>
    <xf numFmtId="0" fontId="30" fillId="0" borderId="5" xfId="2" applyFont="1" applyFill="1" applyBorder="1" applyAlignment="1">
      <alignment horizontal="left" vertical="center" wrapText="1"/>
    </xf>
    <xf numFmtId="3" fontId="30" fillId="0" borderId="5" xfId="2" applyNumberFormat="1" applyFont="1" applyFill="1" applyBorder="1" applyAlignment="1">
      <alignment horizontal="center" vertical="center"/>
    </xf>
    <xf numFmtId="0" fontId="30" fillId="0" borderId="38" xfId="2" applyFont="1" applyFill="1" applyBorder="1" applyAlignment="1">
      <alignment horizontal="left" vertical="center" wrapText="1"/>
    </xf>
    <xf numFmtId="3" fontId="30" fillId="0" borderId="38" xfId="2" applyNumberFormat="1" applyFont="1" applyFill="1" applyBorder="1" applyAlignment="1">
      <alignment horizontal="center" vertical="center"/>
    </xf>
    <xf numFmtId="3" fontId="30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17" fillId="0" borderId="3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3" xfId="2" applyNumberFormat="1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30" fillId="0" borderId="7" xfId="2" applyFont="1" applyFill="1" applyBorder="1" applyAlignment="1">
      <alignment horizontal="center" vertical="center"/>
    </xf>
    <xf numFmtId="17" fontId="30" fillId="0" borderId="12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7" fillId="0" borderId="21" xfId="2" applyFont="1" applyFill="1" applyBorder="1" applyAlignment="1">
      <alignment horizontal="center" vertical="center" wrapText="1"/>
    </xf>
    <xf numFmtId="0" fontId="35" fillId="0" borderId="13" xfId="2" applyFont="1" applyFill="1" applyBorder="1" applyAlignment="1">
      <alignment horizontal="center" vertical="center"/>
    </xf>
    <xf numFmtId="0" fontId="30" fillId="0" borderId="0" xfId="2" applyFont="1"/>
    <xf numFmtId="0" fontId="35" fillId="0" borderId="17" xfId="2" applyFont="1" applyBorder="1"/>
    <xf numFmtId="0" fontId="35" fillId="0" borderId="19" xfId="2" applyFont="1" applyBorder="1" applyAlignment="1">
      <alignment horizontal="center" vertical="center"/>
    </xf>
    <xf numFmtId="0" fontId="35" fillId="0" borderId="20" xfId="2" applyFont="1" applyBorder="1"/>
    <xf numFmtId="0" fontId="35" fillId="0" borderId="4" xfId="2" applyFont="1" applyBorder="1" applyAlignment="1">
      <alignment horizontal="center" vertical="center"/>
    </xf>
    <xf numFmtId="0" fontId="35" fillId="0" borderId="23" xfId="2" applyFont="1" applyBorder="1"/>
    <xf numFmtId="0" fontId="35" fillId="0" borderId="24" xfId="2" applyFont="1" applyBorder="1" applyAlignment="1">
      <alignment horizontal="center" vertical="center"/>
    </xf>
    <xf numFmtId="0" fontId="35" fillId="0" borderId="0" xfId="2" applyFont="1"/>
    <xf numFmtId="0" fontId="37" fillId="0" borderId="0" xfId="2" applyFont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37" fillId="0" borderId="4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0" fillId="0" borderId="8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 wrapText="1"/>
    </xf>
    <xf numFmtId="0" fontId="40" fillId="0" borderId="0" xfId="0" applyFont="1" applyFill="1" applyAlignment="1">
      <alignment horizontal="center" vertical="center"/>
    </xf>
    <xf numFmtId="0" fontId="38" fillId="0" borderId="11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6" xfId="0" quotePrefix="1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37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Alignment="1">
      <alignment horizontal="center" vertical="center"/>
    </xf>
    <xf numFmtId="0" fontId="18" fillId="0" borderId="0" xfId="2" applyFont="1" applyFill="1" applyBorder="1"/>
    <xf numFmtId="0" fontId="18" fillId="0" borderId="0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34" fillId="0" borderId="67" xfId="2" applyFont="1" applyFill="1" applyBorder="1" applyAlignment="1">
      <alignment horizontal="center" vertical="center" wrapText="1"/>
    </xf>
    <xf numFmtId="0" fontId="34" fillId="0" borderId="68" xfId="2" applyFont="1" applyFill="1" applyBorder="1" applyAlignment="1">
      <alignment horizontal="center" vertical="center" wrapText="1"/>
    </xf>
    <xf numFmtId="0" fontId="30" fillId="0" borderId="7" xfId="2" applyFont="1" applyFill="1" applyBorder="1" applyAlignment="1">
      <alignment horizontal="left" vertical="center" wrapText="1"/>
    </xf>
    <xf numFmtId="3" fontId="30" fillId="0" borderId="12" xfId="2" applyNumberFormat="1" applyFont="1" applyFill="1" applyBorder="1" applyAlignment="1">
      <alignment horizontal="center" vertical="center"/>
    </xf>
    <xf numFmtId="0" fontId="30" fillId="0" borderId="6" xfId="2" applyFont="1" applyFill="1" applyBorder="1" applyAlignment="1">
      <alignment horizontal="left" vertical="center" wrapText="1"/>
    </xf>
    <xf numFmtId="3" fontId="39" fillId="0" borderId="3" xfId="2" applyNumberFormat="1" applyFont="1" applyFill="1" applyBorder="1" applyAlignment="1">
      <alignment horizontal="center" vertical="center"/>
    </xf>
    <xf numFmtId="3" fontId="30" fillId="0" borderId="3" xfId="2" applyNumberFormat="1" applyFont="1" applyFill="1" applyBorder="1" applyAlignment="1">
      <alignment horizontal="center" vertical="center"/>
    </xf>
    <xf numFmtId="0" fontId="32" fillId="0" borderId="66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3" fontId="30" fillId="0" borderId="0" xfId="2" applyNumberFormat="1" applyFont="1" applyFill="1" applyBorder="1" applyAlignment="1">
      <alignment horizontal="center" vertical="center"/>
    </xf>
    <xf numFmtId="0" fontId="32" fillId="0" borderId="55" xfId="2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3" fontId="34" fillId="0" borderId="3" xfId="2" applyNumberFormat="1" applyFont="1" applyFill="1" applyBorder="1" applyAlignment="1">
      <alignment horizontal="center" vertical="center"/>
    </xf>
    <xf numFmtId="20" fontId="30" fillId="0" borderId="2" xfId="2" applyNumberFormat="1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3" fontId="32" fillId="0" borderId="44" xfId="2" applyNumberFormat="1" applyFont="1" applyFill="1" applyBorder="1" applyAlignment="1">
      <alignment horizontal="center" vertical="center"/>
    </xf>
    <xf numFmtId="0" fontId="30" fillId="0" borderId="37" xfId="2" applyFont="1" applyFill="1" applyBorder="1" applyAlignment="1">
      <alignment horizontal="center" vertical="center" wrapText="1" readingOrder="1"/>
    </xf>
    <xf numFmtId="3" fontId="37" fillId="0" borderId="43" xfId="2" applyNumberFormat="1" applyFont="1" applyFill="1" applyBorder="1" applyAlignment="1">
      <alignment horizontal="center" vertical="center" wrapText="1"/>
    </xf>
    <xf numFmtId="3" fontId="37" fillId="0" borderId="45" xfId="2" applyNumberFormat="1" applyFont="1" applyFill="1" applyBorder="1" applyAlignment="1">
      <alignment horizontal="center" vertical="center"/>
    </xf>
    <xf numFmtId="0" fontId="38" fillId="0" borderId="8" xfId="2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30" fillId="0" borderId="4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1" fillId="0" borderId="25" xfId="2" applyFont="1" applyBorder="1"/>
    <xf numFmtId="0" fontId="31" fillId="0" borderId="27" xfId="2" applyFont="1" applyBorder="1" applyAlignment="1">
      <alignment horizontal="center" vertical="center"/>
    </xf>
    <xf numFmtId="0" fontId="35" fillId="0" borderId="46" xfId="2" applyFont="1" applyBorder="1"/>
    <xf numFmtId="0" fontId="35" fillId="0" borderId="20" xfId="2" applyFont="1" applyBorder="1" applyAlignment="1">
      <alignment wrapText="1"/>
    </xf>
    <xf numFmtId="0" fontId="46" fillId="0" borderId="11" xfId="0" applyFont="1" applyFill="1" applyBorder="1" applyAlignment="1">
      <alignment horizontal="left"/>
    </xf>
    <xf numFmtId="0" fontId="46" fillId="0" borderId="2" xfId="0" applyFont="1" applyFill="1" applyBorder="1" applyAlignment="1">
      <alignment horizontal="left"/>
    </xf>
    <xf numFmtId="0" fontId="32" fillId="0" borderId="46" xfId="0" applyFont="1" applyFill="1" applyBorder="1"/>
    <xf numFmtId="0" fontId="32" fillId="0" borderId="20" xfId="0" applyFont="1" applyFill="1" applyBorder="1"/>
    <xf numFmtId="0" fontId="32" fillId="0" borderId="14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 wrapText="1"/>
    </xf>
    <xf numFmtId="0" fontId="32" fillId="0" borderId="26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 wrapText="1"/>
    </xf>
    <xf numFmtId="0" fontId="32" fillId="0" borderId="15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vertical="center" wrapText="1"/>
    </xf>
    <xf numFmtId="3" fontId="37" fillId="0" borderId="26" xfId="2" applyNumberFormat="1" applyFont="1" applyFill="1" applyBorder="1" applyAlignment="1">
      <alignment horizontal="center" vertical="center"/>
    </xf>
    <xf numFmtId="3" fontId="37" fillId="0" borderId="63" xfId="2" applyNumberFormat="1" applyFont="1" applyFill="1" applyBorder="1" applyAlignment="1">
      <alignment horizontal="center" vertical="center"/>
    </xf>
    <xf numFmtId="3" fontId="37" fillId="0" borderId="29" xfId="2" applyNumberFormat="1" applyFont="1" applyFill="1" applyBorder="1" applyAlignment="1">
      <alignment horizontal="center" vertical="center"/>
    </xf>
    <xf numFmtId="3" fontId="37" fillId="0" borderId="56" xfId="2" applyNumberFormat="1" applyFont="1" applyFill="1" applyBorder="1" applyAlignment="1">
      <alignment horizontal="center" vertical="center"/>
    </xf>
    <xf numFmtId="0" fontId="37" fillId="0" borderId="42" xfId="2" applyFont="1" applyFill="1" applyBorder="1" applyAlignment="1">
      <alignment horizontal="center" vertical="center" wrapText="1"/>
    </xf>
    <xf numFmtId="0" fontId="45" fillId="0" borderId="7" xfId="2" applyFont="1" applyFill="1" applyBorder="1" applyAlignment="1">
      <alignment horizontal="center"/>
    </xf>
    <xf numFmtId="0" fontId="45" fillId="0" borderId="12" xfId="2" applyFont="1" applyFill="1" applyBorder="1" applyAlignment="1">
      <alignment horizontal="center"/>
    </xf>
    <xf numFmtId="0" fontId="30" fillId="0" borderId="6" xfId="2" applyFont="1" applyFill="1" applyBorder="1" applyAlignment="1">
      <alignment horizontal="center"/>
    </xf>
    <xf numFmtId="0" fontId="30" fillId="0" borderId="10" xfId="2" applyFont="1" applyFill="1" applyBorder="1" applyAlignment="1">
      <alignment horizontal="center"/>
    </xf>
    <xf numFmtId="0" fontId="30" fillId="0" borderId="17" xfId="2" applyFont="1" applyBorder="1" applyAlignment="1">
      <alignment horizontal="center"/>
    </xf>
    <xf numFmtId="0" fontId="30" fillId="0" borderId="23" xfId="2" applyFont="1" applyBorder="1" applyAlignment="1">
      <alignment horizontal="center"/>
    </xf>
    <xf numFmtId="0" fontId="32" fillId="0" borderId="19" xfId="2" applyFont="1" applyBorder="1" applyAlignment="1">
      <alignment horizontal="center"/>
    </xf>
    <xf numFmtId="0" fontId="32" fillId="0" borderId="24" xfId="2" applyFont="1" applyBorder="1" applyAlignment="1">
      <alignment horizontal="center"/>
    </xf>
    <xf numFmtId="0" fontId="32" fillId="0" borderId="3" xfId="2" applyFont="1" applyFill="1" applyBorder="1" applyAlignment="1">
      <alignment horizontal="center"/>
    </xf>
    <xf numFmtId="0" fontId="32" fillId="0" borderId="13" xfId="2" applyFont="1" applyFill="1" applyBorder="1" applyAlignment="1">
      <alignment horizontal="center"/>
    </xf>
    <xf numFmtId="0" fontId="34" fillId="0" borderId="25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0" fillId="0" borderId="23" xfId="2" applyFont="1" applyFill="1" applyBorder="1" applyAlignment="1">
      <alignment horizontal="center" vertical="center" wrapText="1"/>
    </xf>
    <xf numFmtId="3" fontId="30" fillId="0" borderId="24" xfId="2" applyNumberFormat="1" applyFont="1" applyFill="1" applyBorder="1" applyAlignment="1">
      <alignment horizontal="center" vertical="center"/>
    </xf>
    <xf numFmtId="0" fontId="43" fillId="0" borderId="35" xfId="2" applyFont="1" applyFill="1" applyBorder="1"/>
    <xf numFmtId="3" fontId="30" fillId="0" borderId="36" xfId="2" applyNumberFormat="1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righ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43" fillId="0" borderId="31" xfId="2" applyFont="1" applyFill="1" applyBorder="1"/>
    <xf numFmtId="3" fontId="30" fillId="0" borderId="32" xfId="2" applyNumberFormat="1" applyFont="1" applyFill="1" applyBorder="1" applyAlignment="1">
      <alignment horizontal="center" vertical="center"/>
    </xf>
    <xf numFmtId="0" fontId="32" fillId="0" borderId="28" xfId="2" applyFont="1" applyFill="1" applyBorder="1" applyAlignment="1">
      <alignment horizontal="center" vertical="center" wrapText="1"/>
    </xf>
    <xf numFmtId="3" fontId="32" fillId="0" borderId="30" xfId="2" applyNumberFormat="1" applyFont="1" applyFill="1" applyBorder="1" applyAlignment="1">
      <alignment horizontal="center" vertical="center" wrapText="1"/>
    </xf>
    <xf numFmtId="0" fontId="30" fillId="0" borderId="59" xfId="2" applyFont="1" applyFill="1" applyBorder="1" applyAlignment="1">
      <alignment horizontal="center" vertical="center" wrapText="1"/>
    </xf>
    <xf numFmtId="3" fontId="30" fillId="0" borderId="60" xfId="2" applyNumberFormat="1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 wrapText="1"/>
    </xf>
    <xf numFmtId="0" fontId="30" fillId="0" borderId="31" xfId="2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/>
    </xf>
    <xf numFmtId="0" fontId="30" fillId="0" borderId="33" xfId="2" applyFont="1" applyFill="1" applyBorder="1" applyAlignment="1">
      <alignment horizontal="center" vertical="center" wrapText="1"/>
    </xf>
    <xf numFmtId="3" fontId="30" fillId="0" borderId="34" xfId="2" applyNumberFormat="1" applyFont="1" applyFill="1" applyBorder="1" applyAlignment="1">
      <alignment horizontal="center" vertical="center"/>
    </xf>
    <xf numFmtId="3" fontId="35" fillId="0" borderId="4" xfId="2" applyNumberFormat="1" applyFont="1" applyFill="1" applyBorder="1" applyAlignment="1">
      <alignment horizontal="center" vertical="center"/>
    </xf>
    <xf numFmtId="3" fontId="35" fillId="0" borderId="24" xfId="2" applyNumberFormat="1" applyFont="1" applyFill="1" applyBorder="1" applyAlignment="1">
      <alignment horizontal="center" vertical="center"/>
    </xf>
    <xf numFmtId="3" fontId="37" fillId="0" borderId="9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4" xfId="2" applyNumberFormat="1" applyFont="1" applyFill="1" applyBorder="1" applyAlignment="1">
      <alignment horizontal="center" vertical="center"/>
    </xf>
    <xf numFmtId="3" fontId="37" fillId="0" borderId="19" xfId="2" applyNumberFormat="1" applyFont="1" applyFill="1" applyBorder="1" applyAlignment="1">
      <alignment horizontal="center" vertical="center" wrapText="1"/>
    </xf>
    <xf numFmtId="3" fontId="37" fillId="0" borderId="4" xfId="2" applyNumberFormat="1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3" fontId="37" fillId="0" borderId="41" xfId="2" applyNumberFormat="1" applyFont="1" applyFill="1" applyBorder="1" applyAlignment="1">
      <alignment horizontal="center" vertical="center"/>
    </xf>
    <xf numFmtId="0" fontId="35" fillId="0" borderId="20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7" fillId="0" borderId="25" xfId="2" applyFont="1" applyFill="1" applyBorder="1" applyAlignment="1">
      <alignment horizontal="center" vertical="center" wrapText="1"/>
    </xf>
    <xf numFmtId="3" fontId="37" fillId="0" borderId="27" xfId="2" applyNumberFormat="1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center" vertical="center" wrapText="1"/>
    </xf>
    <xf numFmtId="0" fontId="35" fillId="0" borderId="46" xfId="2" applyFont="1" applyFill="1" applyBorder="1" applyAlignment="1">
      <alignment horizontal="center" vertical="center" wrapText="1"/>
    </xf>
    <xf numFmtId="0" fontId="37" fillId="0" borderId="9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6" fillId="0" borderId="0" xfId="2" applyFont="1" applyFill="1" applyAlignment="1">
      <alignment horizontal="center" vertical="center"/>
    </xf>
    <xf numFmtId="0" fontId="41" fillId="0" borderId="3" xfId="2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2" fillId="0" borderId="62" xfId="2" applyFont="1" applyBorder="1" applyAlignment="1">
      <alignment wrapText="1"/>
    </xf>
    <xf numFmtId="0" fontId="30" fillId="0" borderId="7" xfId="2" applyFont="1" applyBorder="1" applyAlignment="1">
      <alignment horizontal="center" vertical="center"/>
    </xf>
    <xf numFmtId="0" fontId="32" fillId="0" borderId="52" xfId="2" applyFont="1" applyBorder="1" applyAlignment="1">
      <alignment wrapText="1"/>
    </xf>
    <xf numFmtId="0" fontId="30" fillId="0" borderId="6" xfId="2" applyFont="1" applyBorder="1" applyAlignment="1">
      <alignment horizontal="center" vertical="center"/>
    </xf>
    <xf numFmtId="0" fontId="32" fillId="0" borderId="53" xfId="2" applyFont="1" applyBorder="1" applyAlignment="1">
      <alignment wrapText="1"/>
    </xf>
    <xf numFmtId="0" fontId="30" fillId="0" borderId="10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 wrapText="1"/>
    </xf>
    <xf numFmtId="0" fontId="30" fillId="0" borderId="67" xfId="2" applyFont="1" applyBorder="1" applyAlignment="1">
      <alignment horizontal="center" vertical="center"/>
    </xf>
    <xf numFmtId="0" fontId="30" fillId="0" borderId="68" xfId="2" applyFont="1" applyBorder="1" applyAlignment="1">
      <alignment horizontal="center" vertical="center"/>
    </xf>
    <xf numFmtId="0" fontId="32" fillId="0" borderId="22" xfId="2" applyFont="1" applyBorder="1" applyAlignment="1">
      <alignment horizontal="center" wrapText="1"/>
    </xf>
    <xf numFmtId="0" fontId="32" fillId="0" borderId="66" xfId="2" applyFont="1" applyBorder="1" applyAlignment="1">
      <alignment horizontal="center"/>
    </xf>
    <xf numFmtId="0" fontId="32" fillId="0" borderId="66" xfId="2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9" fillId="0" borderId="3" xfId="2" applyFont="1" applyFill="1" applyBorder="1" applyAlignment="1">
      <alignment horizontal="center" vertical="center"/>
    </xf>
    <xf numFmtId="0" fontId="49" fillId="0" borderId="13" xfId="2" applyFont="1" applyFill="1" applyBorder="1" applyAlignment="1">
      <alignment horizontal="center" vertical="center"/>
    </xf>
    <xf numFmtId="0" fontId="47" fillId="0" borderId="3" xfId="2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1" fillId="0" borderId="5" xfId="2" applyFont="1" applyFill="1" applyBorder="1" applyAlignment="1">
      <alignment horizontal="left" vertical="center" wrapText="1"/>
    </xf>
    <xf numFmtId="3" fontId="51" fillId="0" borderId="5" xfId="2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center"/>
    </xf>
    <xf numFmtId="0" fontId="53" fillId="0" borderId="69" xfId="2" applyFont="1" applyFill="1" applyBorder="1" applyAlignment="1">
      <alignment vertical="center" wrapText="1"/>
    </xf>
    <xf numFmtId="0" fontId="54" fillId="0" borderId="3" xfId="2" applyFont="1" applyFill="1" applyBorder="1" applyAlignment="1">
      <alignment horizontal="center" vertical="center"/>
    </xf>
    <xf numFmtId="0" fontId="55" fillId="0" borderId="69" xfId="2" applyFont="1" applyFill="1" applyBorder="1" applyAlignment="1">
      <alignment horizontal="center" vertical="center"/>
    </xf>
    <xf numFmtId="0" fontId="30" fillId="0" borderId="6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 readingOrder="1"/>
    </xf>
    <xf numFmtId="0" fontId="39" fillId="0" borderId="2" xfId="2" applyFont="1" applyFill="1" applyBorder="1" applyAlignment="1">
      <alignment horizontal="center" vertical="center" wrapText="1" readingOrder="1"/>
    </xf>
    <xf numFmtId="0" fontId="32" fillId="0" borderId="2" xfId="2" applyFont="1" applyFill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/>
    </xf>
    <xf numFmtId="0" fontId="30" fillId="0" borderId="69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/>
    </xf>
    <xf numFmtId="0" fontId="38" fillId="0" borderId="11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6" fillId="0" borderId="0" xfId="2" applyFont="1" applyAlignment="1">
      <alignment horizontal="center" vertical="center" wrapText="1"/>
    </xf>
    <xf numFmtId="0" fontId="44" fillId="3" borderId="31" xfId="2" applyFont="1" applyFill="1" applyBorder="1" applyAlignment="1">
      <alignment horizontal="center" wrapText="1"/>
    </xf>
    <xf numFmtId="0" fontId="44" fillId="3" borderId="32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2" fillId="3" borderId="14" xfId="2" applyFont="1" applyFill="1" applyBorder="1" applyAlignment="1">
      <alignment horizontal="center" vertical="center" wrapText="1"/>
    </xf>
    <xf numFmtId="0" fontId="32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1" fillId="3" borderId="14" xfId="2" applyFont="1" applyFill="1" applyBorder="1" applyAlignment="1">
      <alignment horizontal="center"/>
    </xf>
    <xf numFmtId="0" fontId="31" fillId="3" borderId="16" xfId="2" applyFont="1" applyFill="1" applyBorder="1" applyAlignment="1">
      <alignment horizontal="center"/>
    </xf>
    <xf numFmtId="0" fontId="37" fillId="3" borderId="14" xfId="2" applyFont="1" applyFill="1" applyBorder="1" applyAlignment="1">
      <alignment horizontal="center" vertical="center"/>
    </xf>
    <xf numFmtId="0" fontId="37" fillId="3" borderId="16" xfId="2" applyFont="1" applyFill="1" applyBorder="1" applyAlignment="1">
      <alignment horizontal="center" vertical="center"/>
    </xf>
    <xf numFmtId="0" fontId="31" fillId="3" borderId="14" xfId="2" applyFont="1" applyFill="1" applyBorder="1" applyAlignment="1">
      <alignment horizontal="center" vertical="center"/>
    </xf>
    <xf numFmtId="0" fontId="31" fillId="3" borderId="15" xfId="2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vertical="center"/>
    </xf>
    <xf numFmtId="0" fontId="37" fillId="0" borderId="46" xfId="2" applyFont="1" applyBorder="1" applyAlignment="1">
      <alignment horizontal="center"/>
    </xf>
    <xf numFmtId="0" fontId="37" fillId="0" borderId="12" xfId="2" applyFont="1" applyBorder="1" applyAlignment="1">
      <alignment horizontal="center"/>
    </xf>
    <xf numFmtId="0" fontId="37" fillId="0" borderId="20" xfId="2" applyFont="1" applyBorder="1" applyAlignment="1">
      <alignment horizontal="center"/>
    </xf>
    <xf numFmtId="0" fontId="37" fillId="0" borderId="3" xfId="2" applyFont="1" applyBorder="1" applyAlignment="1">
      <alignment horizontal="center"/>
    </xf>
    <xf numFmtId="0" fontId="37" fillId="0" borderId="23" xfId="2" applyFont="1" applyBorder="1" applyAlignment="1">
      <alignment horizontal="center"/>
    </xf>
    <xf numFmtId="0" fontId="37" fillId="0" borderId="54" xfId="2" applyFont="1" applyBorder="1" applyAlignment="1">
      <alignment horizontal="center"/>
    </xf>
    <xf numFmtId="0" fontId="37" fillId="0" borderId="70" xfId="2" applyFont="1" applyBorder="1" applyAlignment="1">
      <alignment horizontal="center"/>
    </xf>
    <xf numFmtId="0" fontId="37" fillId="0" borderId="69" xfId="2" applyFont="1" applyBorder="1" applyAlignment="1">
      <alignment horizontal="center"/>
    </xf>
    <xf numFmtId="17" fontId="14" fillId="0" borderId="14" xfId="0" quotePrefix="1" applyNumberFormat="1" applyFont="1" applyFill="1" applyBorder="1" applyAlignment="1">
      <alignment horizontal="center"/>
    </xf>
    <xf numFmtId="17" fontId="14" fillId="0" borderId="16" xfId="0" quotePrefix="1" applyNumberFormat="1" applyFont="1" applyFill="1" applyBorder="1" applyAlignment="1">
      <alignment horizontal="center"/>
    </xf>
    <xf numFmtId="0" fontId="31" fillId="0" borderId="49" xfId="0" applyFont="1" applyBorder="1" applyAlignment="1">
      <alignment horizontal="center" vertical="center" textRotation="90"/>
    </xf>
    <xf numFmtId="0" fontId="31" fillId="0" borderId="64" xfId="0" applyFont="1" applyBorder="1" applyAlignment="1">
      <alignment horizontal="center" vertical="center" textRotation="90"/>
    </xf>
    <xf numFmtId="0" fontId="31" fillId="0" borderId="65" xfId="0" applyFont="1" applyBorder="1" applyAlignment="1">
      <alignment horizontal="center" vertical="center" textRotation="90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286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38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50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369</c:v>
                </c:pt>
                <c:pt idx="1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('[1]JUZGADO CIVICO'!$B$9,'[1]JUZGADO CIVICO'!$B$13,'[1]JUZGADO CIVICO'!$B$15,'[1]JUZGADO CIVICO'!$B$17)</c:f>
              <c:strCache>
                <c:ptCount val="4"/>
                <c:pt idx="0">
                  <c:v>CUMPLIR HRS</c:v>
                </c:pt>
                <c:pt idx="1">
                  <c:v>TRABAJO COMUNITARIO </c:v>
                </c:pt>
                <c:pt idx="2">
                  <c:v>RECLASIFICACIÓN</c:v>
                </c:pt>
                <c:pt idx="3">
                  <c:v>FALTA DE MERITOS</c:v>
                </c:pt>
              </c:strCache>
            </c:strRef>
          </c:cat>
          <c:val>
            <c:numRef>
              <c:f>('[1]JUZGADO CIVICO'!$G$9,'[1]JUZGADO CIVICO'!$G$13,'[1]JUZGADO CIVICO'!$G$15,'[1]JUZGADO CIVICO'!$G$17)</c:f>
              <c:numCache>
                <c:formatCode>General</c:formatCode>
                <c:ptCount val="4"/>
                <c:pt idx="0">
                  <c:v>195</c:v>
                </c:pt>
                <c:pt idx="1">
                  <c:v>37</c:v>
                </c:pt>
                <c:pt idx="2">
                  <c:v>1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5-48AF-8B9E-9E4572A53C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2829744"/>
        <c:axId val="492827664"/>
        <c:axId val="0"/>
      </c:bar3DChart>
      <c:catAx>
        <c:axId val="4928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2827664"/>
        <c:crosses val="autoZero"/>
        <c:auto val="1"/>
        <c:lblAlgn val="ctr"/>
        <c:lblOffset val="100"/>
        <c:noMultiLvlLbl val="0"/>
      </c:catAx>
      <c:valAx>
        <c:axId val="492827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282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('[1]DEFENSORIA DE OFICIO'!$B$10,'[1]DEFENSORIA DE OFICIO'!$B$12,'[1]DEFENSORIA DE OFICIO'!$B$18)</c:f>
              <c:strCache>
                <c:ptCount val="3"/>
                <c:pt idx="0">
                  <c:v>REDUCCION HRS</c:v>
                </c:pt>
                <c:pt idx="1">
                  <c:v>TRBJO COMUNIT</c:v>
                </c:pt>
                <c:pt idx="2">
                  <c:v>CUMPLIERON SUS HRS</c:v>
                </c:pt>
              </c:strCache>
            </c:strRef>
          </c:cat>
          <c:val>
            <c:numRef>
              <c:f>('[1]DEFENSORIA DE OFICIO'!$G$10,'[1]DEFENSORIA DE OFICIO'!$G$12,'[1]DEFENSORIA DE OFICIO'!$G$18)</c:f>
              <c:numCache>
                <c:formatCode>General</c:formatCode>
                <c:ptCount val="3"/>
                <c:pt idx="0">
                  <c:v>67</c:v>
                </c:pt>
                <c:pt idx="1">
                  <c:v>35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1-4EE9-8472-EC7F3C737D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2839728"/>
        <c:axId val="492850544"/>
      </c:barChart>
      <c:catAx>
        <c:axId val="49283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2850544"/>
        <c:crosses val="autoZero"/>
        <c:auto val="1"/>
        <c:lblAlgn val="ctr"/>
        <c:lblOffset val="100"/>
        <c:noMultiLvlLbl val="0"/>
      </c:catAx>
      <c:valAx>
        <c:axId val="492850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283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([1]TAMIZAJES!$B$9,[1]TAMIZAJES!$B$11,[1]TAMIZAJES!$B$15,[1]TAMIZAJES!$B$17,[1]TAMIZAJES!$B$23)</c:f>
              <c:strCache>
                <c:ptCount val="5"/>
                <c:pt idx="0">
                  <c:v>CIJ</c:v>
                </c:pt>
                <c:pt idx="1">
                  <c:v>AA</c:v>
                </c:pt>
                <c:pt idx="2">
                  <c:v>CNDH</c:v>
                </c:pt>
                <c:pt idx="3">
                  <c:v>CJEM</c:v>
                </c:pt>
                <c:pt idx="4">
                  <c:v>PREPA</c:v>
                </c:pt>
              </c:strCache>
            </c:strRef>
          </c:cat>
          <c:val>
            <c:numRef>
              <c:f>([1]TAMIZAJES!$G$9,[1]TAMIZAJES!$G$11,[1]TAMIZAJES!$G$15,[1]TAMIZAJES!$G$17,[1]TAMIZAJES!$G$23)</c:f>
              <c:numCache>
                <c:formatCode>General</c:formatCode>
                <c:ptCount val="5"/>
                <c:pt idx="0">
                  <c:v>15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B-438B-8AC6-D3B879D7D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66786752"/>
        <c:axId val="366790080"/>
        <c:axId val="0"/>
      </c:bar3DChart>
      <c:catAx>
        <c:axId val="36678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6790080"/>
        <c:crosses val="autoZero"/>
        <c:auto val="1"/>
        <c:lblAlgn val="ctr"/>
        <c:lblOffset val="100"/>
        <c:noMultiLvlLbl val="0"/>
      </c:catAx>
      <c:valAx>
        <c:axId val="366790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678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[1]MEDIACION!$B$9:$B$16</c:f>
              <c:strCache>
                <c:ptCount val="8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</c:strCache>
            </c:strRef>
          </c:cat>
          <c:val>
            <c:numRef>
              <c:f>[1]MEDIACION!$G$9:$G$16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8-4ECE-99C8-45636BE921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2830160"/>
        <c:axId val="492830576"/>
        <c:axId val="0"/>
      </c:bar3DChart>
      <c:catAx>
        <c:axId val="49283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2830576"/>
        <c:crosses val="autoZero"/>
        <c:auto val="1"/>
        <c:lblAlgn val="ctr"/>
        <c:lblOffset val="100"/>
        <c:noMultiLvlLbl val="0"/>
      </c:catAx>
      <c:valAx>
        <c:axId val="492830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283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MEDICA'!$C$14:$C$20</c:f>
              <c:strCache>
                <c:ptCount val="7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ALCOHOLEMIA</c:v>
                </c:pt>
              </c:strCache>
            </c:strRef>
          </c:cat>
          <c:val>
            <c:numRef>
              <c:f>'ÁREA MEDICA'!$D$14:$D$20</c:f>
              <c:numCache>
                <c:formatCode>General</c:formatCode>
                <c:ptCount val="7"/>
                <c:pt idx="0">
                  <c:v>379</c:v>
                </c:pt>
                <c:pt idx="2">
                  <c:v>576</c:v>
                </c:pt>
                <c:pt idx="4">
                  <c:v>367</c:v>
                </c:pt>
                <c:pt idx="6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DETERM.'!$B$18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49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DETERM.'!$B$19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60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DETERM.'!$B$20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'CAUSAS DETERM.'!$C$20:$D$20</c:f>
              <c:numCache>
                <c:formatCode>General</c:formatCode>
                <c:ptCount val="2"/>
                <c:pt idx="0">
                  <c:v>164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MAY/26</c:v>
                </c:pt>
                <c:pt idx="1">
                  <c:v>MAY /25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17</c:v>
                </c:pt>
                <c:pt idx="8">
                  <c:v>27</c:v>
                </c:pt>
                <c:pt idx="9">
                  <c:v>20</c:v>
                </c:pt>
                <c:pt idx="10">
                  <c:v>8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29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17</c:v>
                </c:pt>
                <c:pt idx="8">
                  <c:v>27</c:v>
                </c:pt>
                <c:pt idx="9">
                  <c:v>20</c:v>
                </c:pt>
                <c:pt idx="10">
                  <c:v>8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29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EBRIEDAD'!$D$14:$D$37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EBRIEDAD'!$D$46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EBRIEDAD'!$B$48:$B$63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EBRIEDAD'!$D$48:$D$63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762000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527800" y="2413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MAYO 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104774</xdr:colOff>
      <xdr:row>0</xdr:row>
      <xdr:rowOff>38100</xdr:rowOff>
    </xdr:from>
    <xdr:to>
      <xdr:col>3</xdr:col>
      <xdr:colOff>85725</xdr:colOff>
      <xdr:row>6</xdr:row>
      <xdr:rowOff>293285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23874" y="38100"/>
          <a:ext cx="1104901" cy="1522010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5</xdr:row>
      <xdr:rowOff>288924</xdr:rowOff>
    </xdr:from>
    <xdr:to>
      <xdr:col>4</xdr:col>
      <xdr:colOff>361950</xdr:colOff>
      <xdr:row>6</xdr:row>
      <xdr:rowOff>95250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1714500" y="1250949"/>
          <a:ext cx="5191125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842010</xdr:colOff>
      <xdr:row>43</xdr:row>
      <xdr:rowOff>45720</xdr:rowOff>
    </xdr:from>
    <xdr:to>
      <xdr:col>3</xdr:col>
      <xdr:colOff>3133725</xdr:colOff>
      <xdr:row>46</xdr:row>
      <xdr:rowOff>64770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366010" y="9199245"/>
          <a:ext cx="2291715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12</xdr:row>
      <xdr:rowOff>12700</xdr:rowOff>
    </xdr:from>
    <xdr:to>
      <xdr:col>14</xdr:col>
      <xdr:colOff>165100</xdr:colOff>
      <xdr:row>23</xdr:row>
      <xdr:rowOff>330200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6</xdr:row>
      <xdr:rowOff>177800</xdr:rowOff>
    </xdr:from>
    <xdr:to>
      <xdr:col>14</xdr:col>
      <xdr:colOff>292101</xdr:colOff>
      <xdr:row>7</xdr:row>
      <xdr:rowOff>165100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97200" y="1320800"/>
          <a:ext cx="9525001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762000</xdr:colOff>
      <xdr:row>1</xdr:row>
      <xdr:rowOff>28574</xdr:rowOff>
    </xdr:from>
    <xdr:to>
      <xdr:col>14</xdr:col>
      <xdr:colOff>323851</xdr:colOff>
      <xdr:row>7</xdr:row>
      <xdr:rowOff>25401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6489700" y="2190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63499</xdr:colOff>
      <xdr:row>24</xdr:row>
      <xdr:rowOff>25400</xdr:rowOff>
    </xdr:from>
    <xdr:to>
      <xdr:col>3</xdr:col>
      <xdr:colOff>431800</xdr:colOff>
      <xdr:row>26</xdr:row>
      <xdr:rowOff>30095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82599" y="74041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203200</xdr:rowOff>
    </xdr:from>
    <xdr:to>
      <xdr:col>2</xdr:col>
      <xdr:colOff>279400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21500"/>
          <a:ext cx="2895599" cy="8707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923926</xdr:colOff>
      <xdr:row>6</xdr:row>
      <xdr:rowOff>79374</xdr:rowOff>
    </xdr:from>
    <xdr:to>
      <xdr:col>11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11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35</xdr:row>
      <xdr:rowOff>57150</xdr:rowOff>
    </xdr:from>
    <xdr:to>
      <xdr:col>4</xdr:col>
      <xdr:colOff>104776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6962775"/>
          <a:ext cx="2295524" cy="5874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99983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901700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755900" y="3962400"/>
          <a:ext cx="28321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13</xdr:row>
      <xdr:rowOff>76200</xdr:rowOff>
    </xdr:from>
    <xdr:to>
      <xdr:col>14</xdr:col>
      <xdr:colOff>101600</xdr:colOff>
      <xdr:row>24</xdr:row>
      <xdr:rowOff>215900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D9AF75E-B46C-4914-B89E-82D3E451C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74A1B4-35B2-4B0B-818B-3C06D2200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8668D2AD-257E-46D7-A3FF-F13A55E36EF0}"/>
            </a:ext>
          </a:extLst>
        </xdr:cNvPr>
        <xdr:cNvSpPr/>
      </xdr:nvSpPr>
      <xdr:spPr>
        <a:xfrm flipV="1">
          <a:off x="2933700" y="1444626"/>
          <a:ext cx="855345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7E90BDF-4EEC-4C62-9C69-F3E7766390AF}"/>
            </a:ext>
          </a:extLst>
        </xdr:cNvPr>
        <xdr:cNvSpPr txBox="1"/>
      </xdr:nvSpPr>
      <xdr:spPr>
        <a:xfrm>
          <a:off x="5327650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3</xdr:col>
      <xdr:colOff>99983</xdr:colOff>
      <xdr:row>28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77D32B-7313-4A3D-8B2A-F0B068241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602008" cy="651693"/>
        </a:xfrm>
        <a:prstGeom prst="rect">
          <a:avLst/>
        </a:prstGeom>
      </xdr:spPr>
    </xdr:pic>
    <xdr:clientData/>
  </xdr:twoCellAnchor>
  <xdr:twoCellAnchor>
    <xdr:from>
      <xdr:col>1</xdr:col>
      <xdr:colOff>901700</xdr:colOff>
      <xdr:row>18</xdr:row>
      <xdr:rowOff>0</xdr:rowOff>
    </xdr:from>
    <xdr:to>
      <xdr:col>3</xdr:col>
      <xdr:colOff>698500</xdr:colOff>
      <xdr:row>22</xdr:row>
      <xdr:rowOff>12700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72904E8F-9515-41F9-87EE-F6CD52DCBCFB}"/>
            </a:ext>
          </a:extLst>
        </xdr:cNvPr>
        <xdr:cNvCxnSpPr/>
      </xdr:nvCxnSpPr>
      <xdr:spPr>
        <a:xfrm>
          <a:off x="2749550" y="3952875"/>
          <a:ext cx="1692275" cy="15748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50800</xdr:colOff>
      <xdr:row>13</xdr:row>
      <xdr:rowOff>50800</xdr:rowOff>
    </xdr:from>
    <xdr:to>
      <xdr:col>13</xdr:col>
      <xdr:colOff>279400</xdr:colOff>
      <xdr:row>24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EEB6771-0337-4A78-8716-F732F1697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4203700" y="13938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756400" y="4064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241301</xdr:colOff>
      <xdr:row>27</xdr:row>
      <xdr:rowOff>0</xdr:rowOff>
    </xdr:from>
    <xdr:to>
      <xdr:col>2</xdr:col>
      <xdr:colOff>698501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1" y="7569200"/>
          <a:ext cx="3340100" cy="654868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4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3</xdr:col>
      <xdr:colOff>596900</xdr:colOff>
      <xdr:row>18</xdr:row>
      <xdr:rowOff>330200</xdr:rowOff>
    </xdr:from>
    <xdr:to>
      <xdr:col>4</xdr:col>
      <xdr:colOff>673100</xdr:colOff>
      <xdr:row>19</xdr:row>
      <xdr:rowOff>381000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356100" y="46863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635000</xdr:colOff>
      <xdr:row>11</xdr:row>
      <xdr:rowOff>139700</xdr:rowOff>
    </xdr:from>
    <xdr:to>
      <xdr:col>13</xdr:col>
      <xdr:colOff>317500</xdr:colOff>
      <xdr:row>24</xdr:row>
      <xdr:rowOff>88900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A8F4E1E-E323-44B8-8323-B31D6C45C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4187825" y="1393826"/>
          <a:ext cx="855027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6731000" y="4064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3</xdr:col>
      <xdr:colOff>89823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2</xdr:col>
      <xdr:colOff>774700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1</xdr:col>
      <xdr:colOff>469900</xdr:colOff>
      <xdr:row>23</xdr:row>
      <xdr:rowOff>0</xdr:rowOff>
    </xdr:from>
    <xdr:to>
      <xdr:col>2</xdr:col>
      <xdr:colOff>266700</xdr:colOff>
      <xdr:row>24</xdr:row>
      <xdr:rowOff>50800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2324100" y="5994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14</xdr:row>
      <xdr:rowOff>25400</xdr:rowOff>
    </xdr:from>
    <xdr:to>
      <xdr:col>13</xdr:col>
      <xdr:colOff>596900</xdr:colOff>
      <xdr:row>26</xdr:row>
      <xdr:rowOff>304800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7E693BD-FA1A-41A4-9B24-55133210B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180976</xdr:colOff>
      <xdr:row>14</xdr:row>
      <xdr:rowOff>57151</xdr:rowOff>
    </xdr:from>
    <xdr:to>
      <xdr:col>12</xdr:col>
      <xdr:colOff>85725</xdr:colOff>
      <xdr:row>35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</xdr:row>
      <xdr:rowOff>47624</xdr:rowOff>
    </xdr:from>
    <xdr:to>
      <xdr:col>12</xdr:col>
      <xdr:colOff>511176</xdr:colOff>
      <xdr:row>6</xdr:row>
      <xdr:rowOff>47625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171825" y="857249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419100</xdr:colOff>
      <xdr:row>0</xdr:row>
      <xdr:rowOff>66676</xdr:rowOff>
    </xdr:from>
    <xdr:to>
      <xdr:col>12</xdr:col>
      <xdr:colOff>542926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734050" y="66676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65130</xdr:rowOff>
    </xdr:from>
    <xdr:to>
      <xdr:col>4</xdr:col>
      <xdr:colOff>219075</xdr:colOff>
      <xdr:row>37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14</xdr:col>
      <xdr:colOff>228600</xdr:colOff>
      <xdr:row>29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31</xdr:row>
      <xdr:rowOff>74690</xdr:rowOff>
    </xdr:from>
    <xdr:to>
      <xdr:col>3</xdr:col>
      <xdr:colOff>446811</xdr:colOff>
      <xdr:row>34</xdr:row>
      <xdr:rowOff>88900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71500" y="81137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4</xdr:row>
      <xdr:rowOff>76200</xdr:rowOff>
    </xdr:from>
    <xdr:to>
      <xdr:col>14</xdr:col>
      <xdr:colOff>660401</xdr:colOff>
      <xdr:row>5</xdr:row>
      <xdr:rowOff>88900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530601" y="8382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254000</xdr:colOff>
      <xdr:row>1</xdr:row>
      <xdr:rowOff>88900</xdr:rowOff>
    </xdr:from>
    <xdr:to>
      <xdr:col>14</xdr:col>
      <xdr:colOff>482601</xdr:colOff>
      <xdr:row>4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5245100" y="279400"/>
          <a:ext cx="8356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MAYO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254001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281018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43</xdr:row>
      <xdr:rowOff>360441</xdr:rowOff>
    </xdr:from>
    <xdr:to>
      <xdr:col>2</xdr:col>
      <xdr:colOff>1009651</xdr:colOff>
      <xdr:row>45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1447800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133350</xdr:rowOff>
    </xdr:from>
    <xdr:to>
      <xdr:col>6</xdr:col>
      <xdr:colOff>323851</xdr:colOff>
      <xdr:row>62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0</xdr:colOff>
      <xdr:row>62</xdr:row>
      <xdr:rowOff>152398</xdr:rowOff>
    </xdr:from>
    <xdr:to>
      <xdr:col>6</xdr:col>
      <xdr:colOff>314325</xdr:colOff>
      <xdr:row>86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123826</xdr:colOff>
      <xdr:row>44</xdr:row>
      <xdr:rowOff>65167</xdr:rowOff>
    </xdr:from>
    <xdr:to>
      <xdr:col>2</xdr:col>
      <xdr:colOff>209551</xdr:colOff>
      <xdr:row>45</xdr:row>
      <xdr:rowOff>144825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3826" y="1068554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66676</xdr:colOff>
      <xdr:row>87</xdr:row>
      <xdr:rowOff>95250</xdr:rowOff>
    </xdr:from>
    <xdr:to>
      <xdr:col>2</xdr:col>
      <xdr:colOff>247651</xdr:colOff>
      <xdr:row>90</xdr:row>
      <xdr:rowOff>38981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6676" y="22707600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19</xdr:row>
      <xdr:rowOff>228601</xdr:rowOff>
    </xdr:from>
    <xdr:to>
      <xdr:col>8</xdr:col>
      <xdr:colOff>723900</xdr:colOff>
      <xdr:row>35</xdr:row>
      <xdr:rowOff>219075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48</xdr:row>
      <xdr:rowOff>228600</xdr:rowOff>
    </xdr:from>
    <xdr:to>
      <xdr:col>8</xdr:col>
      <xdr:colOff>647700</xdr:colOff>
      <xdr:row>63</xdr:row>
      <xdr:rowOff>85725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1333500</xdr:colOff>
      <xdr:row>40</xdr:row>
      <xdr:rowOff>190500</xdr:rowOff>
    </xdr:from>
    <xdr:to>
      <xdr:col>8</xdr:col>
      <xdr:colOff>404209</xdr:colOff>
      <xdr:row>42</xdr:row>
      <xdr:rowOff>17417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62750" y="1042987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474317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7</xdr:row>
      <xdr:rowOff>47625</xdr:rowOff>
    </xdr:from>
    <xdr:to>
      <xdr:col>8</xdr:col>
      <xdr:colOff>685800</xdr:colOff>
      <xdr:row>8</xdr:row>
      <xdr:rowOff>79375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952750" y="1181100"/>
          <a:ext cx="66294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609601</xdr:colOff>
      <xdr:row>0</xdr:row>
      <xdr:rowOff>0</xdr:rowOff>
    </xdr:from>
    <xdr:to>
      <xdr:col>8</xdr:col>
      <xdr:colOff>676276</xdr:colOff>
      <xdr:row>8</xdr:row>
      <xdr:rowOff>47626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324226" y="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76</xdr:row>
      <xdr:rowOff>28575</xdr:rowOff>
    </xdr:from>
    <xdr:to>
      <xdr:col>3</xdr:col>
      <xdr:colOff>438150</xdr:colOff>
      <xdr:row>79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2152651</xdr:colOff>
      <xdr:row>38</xdr:row>
      <xdr:rowOff>369967</xdr:rowOff>
    </xdr:from>
    <xdr:to>
      <xdr:col>2</xdr:col>
      <xdr:colOff>485775</xdr:colOff>
      <xdr:row>40</xdr:row>
      <xdr:rowOff>172520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05126" y="10504567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29</xdr:row>
      <xdr:rowOff>146271</xdr:rowOff>
    </xdr:from>
    <xdr:to>
      <xdr:col>13</xdr:col>
      <xdr:colOff>381000</xdr:colOff>
      <xdr:row>32</xdr:row>
      <xdr:rowOff>169534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59800" y="75503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45</xdr:row>
      <xdr:rowOff>66675</xdr:rowOff>
    </xdr:from>
    <xdr:to>
      <xdr:col>14</xdr:col>
      <xdr:colOff>292100</xdr:colOff>
      <xdr:row>46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38</xdr:row>
      <xdr:rowOff>130176</xdr:rowOff>
    </xdr:from>
    <xdr:to>
      <xdr:col>14</xdr:col>
      <xdr:colOff>282576</xdr:colOff>
      <xdr:row>45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9</xdr:col>
      <xdr:colOff>77126</xdr:colOff>
      <xdr:row>74</xdr:row>
      <xdr:rowOff>127000</xdr:rowOff>
    </xdr:from>
    <xdr:to>
      <xdr:col>13</xdr:col>
      <xdr:colOff>114299</xdr:colOff>
      <xdr:row>78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281326" y="164338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INFORMES%20AREA%20CIVICO%20DE%20%20ENERO%20A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 CIVICO"/>
      <sheetName val="DEFENSORIA DE OFICIO"/>
      <sheetName val="TAMIZAJES"/>
      <sheetName val="MEDIACION"/>
    </sheetNames>
    <sheetDataSet>
      <sheetData sheetId="0"/>
      <sheetData sheetId="1">
        <row r="9">
          <cell r="B9" t="str">
            <v>CUMPLIR HRS</v>
          </cell>
          <cell r="G9">
            <v>195</v>
          </cell>
        </row>
        <row r="13">
          <cell r="B13" t="str">
            <v xml:space="preserve">TRABAJO COMUNITARIO </v>
          </cell>
          <cell r="G13">
            <v>37</v>
          </cell>
        </row>
        <row r="15">
          <cell r="B15" t="str">
            <v>RECLASIFICACIÓN</v>
          </cell>
          <cell r="G15">
            <v>1</v>
          </cell>
        </row>
        <row r="17">
          <cell r="B17" t="str">
            <v>FALTA DE MERITOS</v>
          </cell>
          <cell r="G17">
            <v>33</v>
          </cell>
        </row>
      </sheetData>
      <sheetData sheetId="2">
        <row r="10">
          <cell r="B10" t="str">
            <v>REDUCCION HRS</v>
          </cell>
          <cell r="G10">
            <v>67</v>
          </cell>
        </row>
        <row r="12">
          <cell r="B12" t="str">
            <v>TRBJO COMUNIT</v>
          </cell>
          <cell r="G12">
            <v>35</v>
          </cell>
        </row>
        <row r="18">
          <cell r="B18" t="str">
            <v>CUMPLIERON SUS HRS</v>
          </cell>
          <cell r="G18">
            <v>166</v>
          </cell>
        </row>
      </sheetData>
      <sheetData sheetId="3">
        <row r="9">
          <cell r="B9" t="str">
            <v>CIJ</v>
          </cell>
          <cell r="G9">
            <v>15</v>
          </cell>
        </row>
        <row r="11">
          <cell r="B11" t="str">
            <v>AA</v>
          </cell>
          <cell r="G11">
            <v>7</v>
          </cell>
        </row>
        <row r="15">
          <cell r="B15" t="str">
            <v>CNDH</v>
          </cell>
          <cell r="G15">
            <v>1</v>
          </cell>
        </row>
        <row r="17">
          <cell r="B17" t="str">
            <v>CJEM</v>
          </cell>
          <cell r="G17">
            <v>3</v>
          </cell>
        </row>
        <row r="23">
          <cell r="B23" t="str">
            <v>PREPA</v>
          </cell>
          <cell r="G23">
            <v>4</v>
          </cell>
        </row>
      </sheetData>
      <sheetData sheetId="4">
        <row r="9">
          <cell r="B9" t="str">
            <v>INSULTOS</v>
          </cell>
          <cell r="G9">
            <v>9</v>
          </cell>
        </row>
        <row r="10">
          <cell r="B10" t="str">
            <v>RUIDO</v>
          </cell>
          <cell r="G10">
            <v>5</v>
          </cell>
        </row>
        <row r="11">
          <cell r="B11" t="str">
            <v>CONFLICTO COMUNIT</v>
          </cell>
          <cell r="G11">
            <v>8</v>
          </cell>
        </row>
        <row r="12">
          <cell r="B12" t="str">
            <v>CUIDADO ANIMAL</v>
          </cell>
          <cell r="G12">
            <v>3</v>
          </cell>
        </row>
        <row r="13">
          <cell r="B13" t="str">
            <v>BASURA</v>
          </cell>
          <cell r="G13">
            <v>3</v>
          </cell>
        </row>
        <row r="14">
          <cell r="B14" t="str">
            <v>OBSTRUCCIÓN</v>
          </cell>
          <cell r="G14">
            <v>4</v>
          </cell>
        </row>
        <row r="15">
          <cell r="B15" t="str">
            <v>CONTRABARDA</v>
          </cell>
          <cell r="G15">
            <v>4</v>
          </cell>
        </row>
        <row r="16">
          <cell r="B16" t="str">
            <v>ARBOL</v>
          </cell>
          <cell r="G16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2" dataDxfId="170" headerRowBorderDxfId="171" tableBorderDxfId="169" totalsRowBorderDxfId="168">
  <tableColumns count="3">
    <tableColumn id="1" xr3:uid="{00000000-0010-0000-0000-000001000000}" name="CONCEPTO" dataDxfId="167"/>
    <tableColumn id="2" xr3:uid="{00000000-0010-0000-0000-000002000000}" name="MAY/26" dataDxfId="166"/>
    <tableColumn id="3" xr3:uid="{00000000-0010-0000-0000-000003000000}" name="MAY /25" dataDxfId="16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101" dataDxfId="99" headerRowBorderDxfId="100" tableBorderDxfId="98" headerRowCellStyle="Normal 2">
  <tableColumns count="2">
    <tableColumn id="1" xr3:uid="{00000000-0010-0000-0900-000001000000}" name="VEHICULO" dataDxfId="97" dataCellStyle="Normal 2"/>
    <tableColumn id="2" xr3:uid="{00000000-0010-0000-0900-000002000000}" name="CANTIDAD" dataDxfId="96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5" dataDxfId="93" headerRowBorderDxfId="94" tableBorderDxfId="92">
  <tableColumns count="2">
    <tableColumn id="1" xr3:uid="{00000000-0010-0000-0A00-000001000000}" name="CONCEPTO" dataDxfId="91"/>
    <tableColumn id="2" xr3:uid="{00000000-0010-0000-0A00-000002000000}" name="Columna1" dataDxfId="9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43" totalsRowShown="0" headerRowDxfId="89" dataDxfId="87" headerRowBorderDxfId="88" tableBorderDxfId="86" totalsRowBorderDxfId="85">
  <tableColumns count="2">
    <tableColumn id="1" xr3:uid="{00000000-0010-0000-0B00-000001000000}" name="CRUCERO" dataDxfId="84"/>
    <tableColumn id="2" xr3:uid="{00000000-0010-0000-0B00-000002000000}" name="No. INCIDENTES" dataDxfId="83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2" dataDxfId="80" headerRowBorderDxfId="81" tableBorderDxfId="79">
  <tableColumns count="3">
    <tableColumn id="1" xr3:uid="{00000000-0010-0000-0C00-000001000000}" name="CONCEPTO" dataDxfId="78"/>
    <tableColumn id="2" xr3:uid="{00000000-0010-0000-0C00-000002000000}" name="MAY/26" dataDxfId="77"/>
    <tableColumn id="3" xr3:uid="{00000000-0010-0000-0C00-000003000000}" name="MAY /25" dataDxfId="76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5" dataDxfId="73" headerRowBorderDxfId="74" tableBorderDxfId="72">
  <tableColumns count="3">
    <tableColumn id="1" xr3:uid="{00000000-0010-0000-0D00-000001000000}" name="CONCEPTO" dataDxfId="71"/>
    <tableColumn id="2" xr3:uid="{00000000-0010-0000-0D00-000002000000}" name="MAY/26" dataDxfId="70">
      <calculatedColumnFormula>B10+B11</calculatedColumnFormula>
    </tableColumn>
    <tableColumn id="3" xr3:uid="{00000000-0010-0000-0D00-000003000000}" name="MAY /25" dataDxfId="69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68" dataDxfId="66" headerRowBorderDxfId="67" tableBorderDxfId="65">
  <tableColumns count="9">
    <tableColumn id="1" xr3:uid="{00000000-0010-0000-0E00-000001000000}" name="Columna1" dataDxfId="64"/>
    <tableColumn id="2" xr3:uid="{00000000-0010-0000-0E00-000002000000}" name="CUMPLIDOS" dataDxfId="63"/>
    <tableColumn id="3" xr3:uid="{00000000-0010-0000-0E00-000003000000}" name="FALTA DE MERITOS" dataDxfId="62"/>
    <tableColumn id="4" xr3:uid="{00000000-0010-0000-0E00-000004000000}" name="AMONESTADOS" dataDxfId="61"/>
    <tableColumn id="5" xr3:uid="{00000000-0010-0000-0E00-000005000000}" name="PREESC. MÉDICA" dataDxfId="60"/>
    <tableColumn id="6" xr3:uid="{00000000-0010-0000-0E00-000006000000}" name="A.A." dataDxfId="59"/>
    <tableColumn id="7" xr3:uid="{00000000-0010-0000-0E00-000007000000}" name="ORDEN DE AP." dataDxfId="58"/>
    <tableColumn id="8" xr3:uid="{00000000-0010-0000-0E00-000008000000}" name="TRABAJO A LA COMUNIDAD" dataDxfId="57"/>
    <tableColumn id="9" xr3:uid="{00000000-0010-0000-0E00-000009000000}" name="Columna2" dataDxfId="56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5" dataDxfId="54" tableBorderDxfId="53">
  <tableColumns count="7">
    <tableColumn id="1" xr3:uid="{00000000-0010-0000-0F00-000001000000}" name="PROCEDIMIENTOS" dataDxfId="52"/>
    <tableColumn id="2" xr3:uid="{00000000-0010-0000-0F00-000002000000}" name="ASUNTOS INTERNOS" dataDxfId="51"/>
    <tableColumn id="3" xr3:uid="{00000000-0010-0000-0F00-000003000000}" name="COLEGIADO" dataDxfId="50"/>
    <tableColumn id="4" xr3:uid="{00000000-0010-0000-0F00-000004000000}" name="JUZGADO III" dataDxfId="49"/>
    <tableColumn id="5" xr3:uid="{00000000-0010-0000-0F00-000005000000}" name="JUZGADO IV" dataDxfId="48"/>
    <tableColumn id="7" xr3:uid="{00000000-0010-0000-0F00-000007000000}" name="JUZGADO COLEGIADO" dataDxfId="47"/>
    <tableColumn id="6" xr3:uid="{00000000-0010-0000-0F00-000006000000}" name="TOTAL" dataDxfId="46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45" dataDxfId="44" tableBorderDxfId="43">
  <tableColumns count="7">
    <tableColumn id="1" xr3:uid="{00000000-0010-0000-1000-000001000000}" name="Columna1" dataDxfId="42"/>
    <tableColumn id="2" xr3:uid="{00000000-0010-0000-1000-000002000000}" name="ASUNTOS INTERNOS" dataDxfId="41"/>
    <tableColumn id="3" xr3:uid="{00000000-0010-0000-1000-000003000000}" name="JUZGADO I" dataDxfId="40"/>
    <tableColumn id="4" xr3:uid="{00000000-0010-0000-1000-000004000000}" name="JUZGADO III" dataDxfId="39"/>
    <tableColumn id="5" xr3:uid="{00000000-0010-0000-1000-000005000000}" name="JUZGADO IV" dataDxfId="38"/>
    <tableColumn id="7" xr3:uid="{00000000-0010-0000-1000-000007000000}" name="JUZGADO COLEGIADO" dataDxfId="37"/>
    <tableColumn id="6" xr3:uid="{00000000-0010-0000-1000-000006000000}" name="TOTAL" dataDxfId="36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35" dataDxfId="33" headerRowBorderDxfId="34" tableBorderDxfId="32">
  <tableColumns count="2">
    <tableColumn id="1" xr3:uid="{00000000-0010-0000-1100-000001000000}" name="CONCEPTO" dataDxfId="31"/>
    <tableColumn id="2" xr3:uid="{00000000-0010-0000-1100-000002000000}" name="MAYO/26" dataDxfId="30">
      <calculatedColumnFormula>B10+B11</calculatedColumn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BFF3022-B2E5-42B9-A73E-C48E3E8C3738}" name="Tabla141524" displayName="Tabla141524" ref="A14:B18" totalsRowShown="0" headerRowDxfId="29" dataDxfId="27" headerRowBorderDxfId="28" tableBorderDxfId="26">
  <tableColumns count="2">
    <tableColumn id="1" xr3:uid="{7B39EC0A-E752-47C9-9599-E03B1C2CA21F}" name="CONCEPTO" dataDxfId="25"/>
    <tableColumn id="2" xr3:uid="{29E3541B-8DA6-4BA8-8F7D-2697E40A1702}" name="MAY / 26" dataDxfId="24">
      <calculatedColumnFormula>B10+B11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2" totalsRowShown="0" headerRowDxfId="164" dataDxfId="162" headerRowBorderDxfId="163" tableBorderDxfId="161">
  <sortState xmlns:xlrd2="http://schemas.microsoft.com/office/spreadsheetml/2017/richdata2" ref="B23:D30">
    <sortCondition ref="C23:C30"/>
  </sortState>
  <tableColumns count="3">
    <tableColumn id="1" xr3:uid="{00000000-0010-0000-0100-000001000000}" name="CONCEPTOS" dataDxfId="160" dataCellStyle="Normal 2"/>
    <tableColumn id="2" xr3:uid="{00000000-0010-0000-0100-000002000000}" name="MAY/26" dataDxfId="159" dataCellStyle="Normal 2"/>
    <tableColumn id="3" xr3:uid="{00000000-0010-0000-0100-000003000000}" name="MAY /25" dataDxfId="158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B18" totalsRowShown="0" headerRowDxfId="23" dataDxfId="21" headerRowBorderDxfId="22" tableBorderDxfId="20">
  <tableColumns count="2">
    <tableColumn id="1" xr3:uid="{00000000-0010-0000-1200-000001000000}" name="CONCEPTO" dataDxfId="19"/>
    <tableColumn id="2" xr3:uid="{00000000-0010-0000-1200-000002000000}" name="MAY / 26" dataDxfId="18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7" dataDxfId="15" headerRowBorderDxfId="16" tableBorderDxfId="14">
  <tableColumns count="2">
    <tableColumn id="1" xr3:uid="{00000000-0010-0000-1300-000001000000}" name="CONCEPTO" dataDxfId="13"/>
    <tableColumn id="2" xr3:uid="{00000000-0010-0000-1300-000002000000}" name="Columna1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1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4:D26" totalsRowShown="0" headerRowDxfId="5" dataDxfId="3" headerRowBorderDxfId="4" tableBorderDxfId="2" headerRowCellStyle="Normal 2">
  <tableColumns count="2">
    <tableColumn id="1" xr3:uid="{00000000-0010-0000-1500-000001000000}" name="GENERO" dataDxfId="1" dataCellStyle="Normal 2"/>
    <tableColumn id="2" xr3:uid="{00000000-0010-0000-15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7" dataDxfId="155" headerRowBorderDxfId="156" tableBorderDxfId="154">
  <tableColumns count="3">
    <tableColumn id="1" xr3:uid="{00000000-0010-0000-0200-000001000000}" name="CONCEPTO" dataDxfId="153" dataCellStyle="Normal 2"/>
    <tableColumn id="2" xr3:uid="{00000000-0010-0000-0200-000002000000}" name="MAY/26" dataDxfId="152" dataCellStyle="Normal 2"/>
    <tableColumn id="3" xr3:uid="{00000000-0010-0000-0200-000003000000}" name="MAY /25" dataDxfId="151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50" dataDxfId="148" headerRowBorderDxfId="149" tableBorderDxfId="147">
  <tableColumns count="3">
    <tableColumn id="1" xr3:uid="{00000000-0010-0000-0300-000001000000}" name="CONCEPTO" dataDxfId="146" dataCellStyle="Normal 2"/>
    <tableColumn id="2" xr3:uid="{00000000-0010-0000-0300-000002000000}" name="MAY/26" dataDxfId="145" dataCellStyle="Normal 2"/>
    <tableColumn id="3" xr3:uid="{00000000-0010-0000-0300-000003000000}" name="MAY /25" dataDxfId="144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40" totalsRowShown="0" headerRowDxfId="143" dataDxfId="141" headerRowBorderDxfId="142" tableBorderDxfId="140" headerRowCellStyle="Normal 2">
  <tableColumns count="6">
    <tableColumn id="1" xr3:uid="{00000000-0010-0000-0400-000001000000}" name="EDAD" dataDxfId="139"/>
    <tableColumn id="2" xr3:uid="{00000000-0010-0000-0400-000002000000}" name="CHOQUES" dataDxfId="138"/>
    <tableColumn id="3" xr3:uid="{00000000-0010-0000-0400-000003000000}" name="ATROPELLOS" dataDxfId="137"/>
    <tableColumn id="4" xr3:uid="{00000000-0010-0000-0400-000004000000}" name="VOLCADURAS" dataDxfId="136"/>
    <tableColumn id="5" xr3:uid="{00000000-0010-0000-0400-000005000000}" name="CAIDA DE PERSONA" dataDxfId="135"/>
    <tableColumn id="6" xr3:uid="{00000000-0010-0000-0400-000006000000}" name="TOTAL" dataDxfId="13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33" dataDxfId="131" headerRowBorderDxfId="132" tableBorderDxfId="130" headerRowCellStyle="Normal 2" dataCellStyle="Normal 2">
  <tableColumns count="6">
    <tableColumn id="1" xr3:uid="{00000000-0010-0000-0500-000001000000}" name="HORA" dataDxfId="129"/>
    <tableColumn id="2" xr3:uid="{00000000-0010-0000-0500-000002000000}" name="CHOQUES" dataDxfId="128" dataCellStyle="Normal 2"/>
    <tableColumn id="3" xr3:uid="{00000000-0010-0000-0500-000003000000}" name="ATROPELLOS" dataDxfId="127" dataCellStyle="Normal 2"/>
    <tableColumn id="4" xr3:uid="{00000000-0010-0000-0500-000004000000}" name="VOLCADURAS" dataDxfId="126" dataCellStyle="Normal 2"/>
    <tableColumn id="5" xr3:uid="{00000000-0010-0000-0500-000005000000}" name="CAIDA DE PERSONA" dataDxfId="125" dataCellStyle="Normal 2"/>
    <tableColumn id="6" xr3:uid="{00000000-0010-0000-0500-000006000000}" name="COMPUTO" dataDxfId="124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D39" totalsRowShown="0" headerRowDxfId="123" dataDxfId="121" headerRowBorderDxfId="122" tableBorderDxfId="120" headerRowCellStyle="Normal 2" dataCellStyle="Normal 2">
  <sortState xmlns:xlrd2="http://schemas.microsoft.com/office/spreadsheetml/2017/richdata2" ref="B14:D39">
    <sortCondition ref="B14:B39"/>
  </sortState>
  <tableColumns count="3">
    <tableColumn id="1" xr3:uid="{00000000-0010-0000-0600-000001000000}" name="HORA" dataDxfId="119"/>
    <tableColumn id="3" xr3:uid="{EBD8F6EA-9549-4680-ACA0-AB3ABA3ADCD6}" name="INTOXICADO" dataDxfId="118"/>
    <tableColumn id="2" xr3:uid="{00000000-0010-0000-0600-000002000000}" name="ESTADO  DE EBRIEDAD" dataDxfId="117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6:D64" totalsRowShown="0" headerRowDxfId="116" dataDxfId="114" headerRowBorderDxfId="115" tableBorderDxfId="113" totalsRowBorderDxfId="112" headerRowCellStyle="Normal 2" dataCellStyle="Normal 2">
  <sortState xmlns:xlrd2="http://schemas.microsoft.com/office/spreadsheetml/2017/richdata2" ref="B47:D64">
    <sortCondition ref="B47:B64"/>
  </sortState>
  <tableColumns count="3">
    <tableColumn id="1" xr3:uid="{00000000-0010-0000-0700-000001000000}" name="HORA" dataDxfId="111"/>
    <tableColumn id="3" xr3:uid="{2CF187FB-653C-40D3-A3B2-F14494F79584}" name="INTOXICADO" dataDxfId="110" dataCellStyle="Normal 2"/>
    <tableColumn id="2" xr3:uid="{00000000-0010-0000-0700-000002000000}" name="ESTADO  DE EBRIEDAD" dataDxfId="109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1:C73" totalsRowShown="0" headerRowDxfId="108" dataDxfId="106" headerRowBorderDxfId="107" tableBorderDxfId="105" totalsRowBorderDxfId="104" headerRowCellStyle="Normal 2">
  <tableColumns count="2">
    <tableColumn id="1" xr3:uid="{00000000-0010-0000-0800-000001000000}" name="GENERO " dataDxfId="103" dataCellStyle="Normal 2"/>
    <tableColumn id="2" xr3:uid="{00000000-0010-0000-0800-000002000000}" name="E.E." dataDxfId="102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10" zoomScale="75" zoomScaleNormal="75" zoomScaleSheetLayoutView="75" zoomScalePageLayoutView="75" workbookViewId="0">
      <selection activeCell="D28" sqref="D28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50.2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60" t="s">
        <v>0</v>
      </c>
      <c r="C13" s="61" t="s">
        <v>172</v>
      </c>
      <c r="D13" s="62" t="s">
        <v>165</v>
      </c>
    </row>
    <row r="14" spans="2:13" ht="30.95" customHeight="1">
      <c r="B14" s="63" t="s">
        <v>1</v>
      </c>
      <c r="C14" s="329">
        <v>286</v>
      </c>
      <c r="D14" s="65">
        <v>292</v>
      </c>
    </row>
    <row r="15" spans="2:13" ht="25.5" customHeight="1">
      <c r="B15" s="63" t="s">
        <v>2</v>
      </c>
      <c r="C15" s="329">
        <v>10</v>
      </c>
      <c r="D15" s="65">
        <v>7</v>
      </c>
    </row>
    <row r="16" spans="2:13" ht="30.95" customHeight="1">
      <c r="B16" s="63" t="s">
        <v>3</v>
      </c>
      <c r="C16" s="329">
        <v>7</v>
      </c>
      <c r="D16" s="65">
        <v>6</v>
      </c>
    </row>
    <row r="17" spans="2:5" ht="24" customHeight="1">
      <c r="B17" s="63" t="s">
        <v>4</v>
      </c>
      <c r="C17" s="329">
        <v>0</v>
      </c>
      <c r="D17" s="65">
        <v>0</v>
      </c>
    </row>
    <row r="18" spans="2:5" ht="9" customHeight="1">
      <c r="B18" s="63"/>
      <c r="C18" s="64"/>
      <c r="D18" s="65"/>
    </row>
    <row r="19" spans="2:5" ht="30.95" customHeight="1">
      <c r="B19" s="244" t="s">
        <v>5</v>
      </c>
      <c r="C19" s="245">
        <f>C14+C15+C16+C17</f>
        <v>303</v>
      </c>
      <c r="D19" s="245">
        <f>D14+D15+D16+D17</f>
        <v>305</v>
      </c>
    </row>
    <row r="20" spans="2:5" ht="8.25" customHeight="1">
      <c r="B20" s="63"/>
      <c r="C20" s="64"/>
      <c r="D20" s="65"/>
      <c r="E20" s="30"/>
    </row>
    <row r="21" spans="2:5" ht="33" customHeight="1">
      <c r="B21" s="63" t="s">
        <v>6</v>
      </c>
      <c r="C21" s="329">
        <v>215</v>
      </c>
      <c r="D21" s="65">
        <v>179</v>
      </c>
      <c r="E21" s="30"/>
    </row>
    <row r="22" spans="2:5" ht="21">
      <c r="B22" s="66" t="s">
        <v>7</v>
      </c>
      <c r="C22" s="330">
        <v>8</v>
      </c>
      <c r="D22" s="67">
        <v>4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3"/>
  <sheetViews>
    <sheetView showGridLines="0" view="pageLayout" topLeftCell="A19" zoomScaleNormal="100" workbookViewId="0">
      <selection activeCell="D28" sqref="D28"/>
    </sheetView>
  </sheetViews>
  <sheetFormatPr baseColWidth="10" defaultRowHeight="12.75"/>
  <cols>
    <col min="1" max="1" width="2" customWidth="1"/>
    <col min="2" max="2" width="3.85546875" customWidth="1"/>
    <col min="3" max="3" width="15.85546875" customWidth="1"/>
    <col min="4" max="4" width="78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7"/>
      <c r="B4" s="57"/>
      <c r="C4" s="57"/>
      <c r="D4" s="57"/>
      <c r="E4" s="57"/>
    </row>
    <row r="5" spans="1:5" ht="27" customHeight="1">
      <c r="A5" s="57"/>
      <c r="B5" s="57"/>
      <c r="C5" s="57"/>
      <c r="D5" s="57"/>
      <c r="E5" s="57"/>
    </row>
    <row r="6" spans="1:5" ht="24" customHeight="1">
      <c r="A6" s="57"/>
      <c r="B6" s="57"/>
      <c r="C6" s="57"/>
      <c r="D6" s="57"/>
      <c r="E6" s="57"/>
    </row>
    <row r="7" spans="1:5" ht="25.5" customHeight="1">
      <c r="D7" s="57"/>
      <c r="E7" s="57"/>
    </row>
    <row r="8" spans="1:5" ht="2.25" customHeight="1" thickBot="1"/>
    <row r="9" spans="1:5" ht="24" thickBot="1">
      <c r="C9" s="387" t="s">
        <v>174</v>
      </c>
      <c r="D9" s="388"/>
    </row>
    <row r="10" spans="1:5" ht="15">
      <c r="C10" s="133" t="s">
        <v>105</v>
      </c>
      <c r="D10" s="134" t="s">
        <v>106</v>
      </c>
    </row>
    <row r="11" spans="1:5" ht="18" customHeight="1">
      <c r="C11" s="135"/>
      <c r="D11" s="136" t="s">
        <v>10</v>
      </c>
    </row>
    <row r="12" spans="1:5" ht="18" customHeight="1">
      <c r="C12" s="340">
        <v>2</v>
      </c>
      <c r="D12" s="226" t="s">
        <v>177</v>
      </c>
    </row>
    <row r="13" spans="1:5" ht="18" customHeight="1">
      <c r="C13" s="135">
        <v>2</v>
      </c>
      <c r="D13" s="226" t="s">
        <v>178</v>
      </c>
    </row>
    <row r="14" spans="1:5" ht="18" customHeight="1">
      <c r="C14" s="135">
        <v>2</v>
      </c>
      <c r="D14" s="226" t="s">
        <v>169</v>
      </c>
    </row>
    <row r="15" spans="1:5" ht="18" customHeight="1">
      <c r="C15" s="135">
        <v>2</v>
      </c>
      <c r="D15" s="226" t="s">
        <v>179</v>
      </c>
    </row>
    <row r="16" spans="1:5" ht="18" customHeight="1">
      <c r="C16" s="135">
        <v>2</v>
      </c>
      <c r="D16" s="226" t="s">
        <v>180</v>
      </c>
    </row>
    <row r="17" spans="3:4" ht="15.75">
      <c r="C17" s="340">
        <v>2</v>
      </c>
      <c r="D17" s="225" t="s">
        <v>181</v>
      </c>
    </row>
    <row r="18" spans="3:4" ht="15.75">
      <c r="C18" s="135">
        <v>2</v>
      </c>
      <c r="D18" s="226" t="s">
        <v>182</v>
      </c>
    </row>
    <row r="19" spans="3:4" ht="15.75">
      <c r="C19" s="135">
        <v>2</v>
      </c>
      <c r="D19" s="226" t="s">
        <v>183</v>
      </c>
    </row>
    <row r="20" spans="3:4" ht="15.75">
      <c r="C20" s="135">
        <v>2</v>
      </c>
      <c r="D20" s="226" t="s">
        <v>184</v>
      </c>
    </row>
    <row r="21" spans="3:4" ht="6" customHeight="1">
      <c r="C21" s="341"/>
      <c r="D21" s="137"/>
    </row>
    <row r="22" spans="3:4" ht="18.75">
      <c r="C22" s="342"/>
      <c r="D22" s="136" t="s">
        <v>143</v>
      </c>
    </row>
    <row r="23" spans="3:4" ht="15.75">
      <c r="C23" s="135">
        <v>2</v>
      </c>
      <c r="D23" s="226" t="s">
        <v>185</v>
      </c>
    </row>
    <row r="24" spans="3:4" ht="15.75">
      <c r="C24" s="135">
        <v>2</v>
      </c>
      <c r="D24" s="226" t="s">
        <v>170</v>
      </c>
    </row>
    <row r="25" spans="3:4" ht="6" customHeight="1">
      <c r="C25" s="355"/>
      <c r="D25" s="137"/>
    </row>
    <row r="26" spans="3:4" ht="20.25" customHeight="1">
      <c r="C26" s="355"/>
      <c r="D26" s="136" t="s">
        <v>186</v>
      </c>
    </row>
    <row r="27" spans="3:4" ht="15.75">
      <c r="C27" s="135">
        <v>4</v>
      </c>
      <c r="D27" s="226" t="s">
        <v>187</v>
      </c>
    </row>
    <row r="28" spans="3:4" ht="9" customHeight="1">
      <c r="C28" s="343"/>
      <c r="D28" s="137"/>
    </row>
    <row r="29" spans="3:4" ht="18.75">
      <c r="C29" s="342"/>
      <c r="D29" s="136" t="s">
        <v>188</v>
      </c>
    </row>
    <row r="30" spans="3:4" ht="15.75">
      <c r="C30" s="135">
        <v>2</v>
      </c>
      <c r="D30" s="226" t="s">
        <v>189</v>
      </c>
    </row>
    <row r="31" spans="3:4" ht="19.5" customHeight="1">
      <c r="C31" s="135">
        <v>2</v>
      </c>
      <c r="D31" s="226" t="s">
        <v>190</v>
      </c>
    </row>
    <row r="32" spans="3:4" ht="15.75">
      <c r="C32" s="135">
        <v>2</v>
      </c>
      <c r="D32" s="226" t="s">
        <v>191</v>
      </c>
    </row>
    <row r="33" spans="3:4" ht="15.75">
      <c r="C33" s="135">
        <v>1</v>
      </c>
      <c r="D33" s="226" t="s">
        <v>192</v>
      </c>
    </row>
    <row r="34" spans="3:4" ht="15.75">
      <c r="C34" s="135">
        <v>1</v>
      </c>
      <c r="D34" s="226" t="s">
        <v>193</v>
      </c>
    </row>
    <row r="35" spans="3:4" ht="15.75">
      <c r="C35" s="135">
        <v>1</v>
      </c>
      <c r="D35" s="226" t="s">
        <v>194</v>
      </c>
    </row>
    <row r="36" spans="3:4" ht="15.75">
      <c r="C36" s="135">
        <v>1</v>
      </c>
      <c r="D36" s="226" t="s">
        <v>195</v>
      </c>
    </row>
    <row r="37" spans="3:4" ht="15.75">
      <c r="C37" s="135">
        <v>1</v>
      </c>
      <c r="D37" s="226" t="s">
        <v>196</v>
      </c>
    </row>
    <row r="38" spans="3:4" ht="15.75">
      <c r="C38" s="337">
        <v>1</v>
      </c>
      <c r="D38" s="226" t="s">
        <v>197</v>
      </c>
    </row>
    <row r="39" spans="3:4" ht="15.75">
      <c r="C39" s="337">
        <v>1</v>
      </c>
      <c r="D39" s="226" t="s">
        <v>198</v>
      </c>
    </row>
    <row r="40" spans="3:4" ht="15.75">
      <c r="C40" s="337">
        <v>1</v>
      </c>
      <c r="D40" s="226" t="s">
        <v>199</v>
      </c>
    </row>
    <row r="41" spans="3:4" ht="15.75">
      <c r="C41" s="135">
        <v>1</v>
      </c>
      <c r="D41" s="226" t="s">
        <v>200</v>
      </c>
    </row>
    <row r="42" spans="3:4" ht="15.75">
      <c r="C42" s="135">
        <v>1</v>
      </c>
      <c r="D42" s="226" t="s">
        <v>201</v>
      </c>
    </row>
    <row r="43" spans="3:4" ht="15.75">
      <c r="C43" s="344"/>
      <c r="D43" s="226"/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16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1.28515625" style="8" customWidth="1"/>
    <col min="4" max="4" width="10.710937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6" ht="30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/>
    <row r="14" spans="2:16" ht="30.95" customHeight="1">
      <c r="B14" s="138" t="s">
        <v>0</v>
      </c>
      <c r="C14" s="61" t="s">
        <v>172</v>
      </c>
      <c r="D14" s="62" t="s">
        <v>165</v>
      </c>
    </row>
    <row r="15" spans="2:16" ht="30.95" customHeight="1">
      <c r="B15" s="139" t="s">
        <v>18</v>
      </c>
      <c r="C15" s="140">
        <v>27</v>
      </c>
      <c r="D15" s="338">
        <v>39</v>
      </c>
    </row>
    <row r="16" spans="2:16" ht="24" customHeight="1">
      <c r="B16" s="139" t="s">
        <v>19</v>
      </c>
      <c r="C16" s="140">
        <v>38</v>
      </c>
      <c r="D16" s="338">
        <v>25</v>
      </c>
    </row>
    <row r="17" spans="2:4" ht="30.95" customHeight="1">
      <c r="B17" s="141" t="s">
        <v>20</v>
      </c>
      <c r="C17" s="140">
        <v>50</v>
      </c>
      <c r="D17" s="338">
        <v>46</v>
      </c>
    </row>
    <row r="18" spans="2:4" ht="30.95" customHeight="1">
      <c r="B18" s="142"/>
      <c r="C18" s="143"/>
      <c r="D18" s="339"/>
    </row>
    <row r="19" spans="2:4" ht="30.95" customHeight="1">
      <c r="B19" s="144" t="s">
        <v>5</v>
      </c>
      <c r="C19" s="356">
        <f>SUM(C15:C18)</f>
        <v>115</v>
      </c>
      <c r="D19" s="338">
        <f>D15+D16+D17</f>
        <v>110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45" right="0" top="0.43" bottom="0" header="0" footer="0"/>
  <pageSetup paperSize="9" scale="75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topLeftCell="A10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45" t="s">
        <v>0</v>
      </c>
      <c r="B14" s="61" t="s">
        <v>172</v>
      </c>
      <c r="C14" s="62" t="s">
        <v>165</v>
      </c>
    </row>
    <row r="15" spans="1:15" ht="28.5" customHeight="1">
      <c r="A15" s="148" t="s">
        <v>144</v>
      </c>
      <c r="B15" s="334">
        <v>369</v>
      </c>
      <c r="C15" s="304">
        <v>534</v>
      </c>
    </row>
    <row r="16" spans="1:15" ht="9.75" customHeight="1">
      <c r="A16" s="149"/>
      <c r="B16" s="147"/>
      <c r="C16" s="146"/>
    </row>
    <row r="17" spans="1:3" ht="30.95" customHeight="1">
      <c r="A17" s="150" t="s">
        <v>5</v>
      </c>
      <c r="B17" s="305">
        <f>B15+B16</f>
        <v>369</v>
      </c>
      <c r="C17" s="305">
        <f>C15+C16</f>
        <v>534</v>
      </c>
    </row>
    <row r="18" spans="1:3" ht="30.95" customHeight="1"/>
    <row r="19" spans="1:3" ht="30.95" customHeight="1" thickBot="1"/>
    <row r="20" spans="1:3" ht="30.95" customHeight="1" thickBot="1">
      <c r="A20" s="169" t="s">
        <v>126</v>
      </c>
      <c r="B20" s="170" t="s">
        <v>123</v>
      </c>
      <c r="C20" s="171" t="s">
        <v>124</v>
      </c>
    </row>
    <row r="21" spans="1:3" ht="30.95" customHeight="1" thickBot="1">
      <c r="A21" s="151" t="s">
        <v>125</v>
      </c>
      <c r="B21" s="170">
        <v>338</v>
      </c>
      <c r="C21" s="171">
        <v>31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zoomScaleNormal="100" workbookViewId="0">
      <selection activeCell="D28" sqref="D28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3" ht="12.75" customHeight="1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ht="12.75" customHeight="1">
      <c r="D5" s="56"/>
      <c r="E5" s="56"/>
      <c r="F5" s="56"/>
      <c r="G5" s="56"/>
      <c r="H5" s="56"/>
      <c r="I5" s="56"/>
      <c r="J5" s="56"/>
      <c r="K5" s="56"/>
    </row>
    <row r="6" spans="2:13" ht="12.75" customHeight="1">
      <c r="D6" s="56"/>
      <c r="E6" s="56"/>
      <c r="F6" s="56"/>
      <c r="G6" s="56"/>
      <c r="H6" s="56"/>
      <c r="I6" s="56"/>
      <c r="J6" s="56"/>
      <c r="K6" s="56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29" t="s">
        <v>30</v>
      </c>
      <c r="D12" s="230" t="s">
        <v>127</v>
      </c>
      <c r="E12" s="231" t="s">
        <v>141</v>
      </c>
      <c r="F12" s="232" t="s">
        <v>128</v>
      </c>
      <c r="G12" s="231" t="s">
        <v>129</v>
      </c>
      <c r="H12" s="233" t="s">
        <v>130</v>
      </c>
      <c r="I12" s="234" t="s">
        <v>156</v>
      </c>
      <c r="J12" s="235" t="s">
        <v>142</v>
      </c>
      <c r="K12" s="236" t="s">
        <v>131</v>
      </c>
      <c r="L12" s="36"/>
      <c r="M12" s="36"/>
    </row>
    <row r="13" spans="2:13" ht="22.5" customHeight="1" thickBot="1">
      <c r="C13" s="227" t="s">
        <v>132</v>
      </c>
      <c r="D13" s="306">
        <v>256</v>
      </c>
      <c r="E13" s="306"/>
      <c r="F13" s="306">
        <v>1</v>
      </c>
      <c r="G13" s="306">
        <v>4</v>
      </c>
      <c r="H13" s="306"/>
      <c r="I13" s="306">
        <v>1</v>
      </c>
      <c r="J13" s="307">
        <v>48</v>
      </c>
      <c r="K13" s="240">
        <f>SUM(D13:J13)</f>
        <v>310</v>
      </c>
      <c r="L13" s="36"/>
      <c r="M13" s="36"/>
    </row>
    <row r="14" spans="2:13" ht="15.75" customHeight="1" thickBot="1">
      <c r="C14" s="228"/>
      <c r="D14" s="308"/>
      <c r="E14" s="308"/>
      <c r="F14" s="308"/>
      <c r="G14" s="308"/>
      <c r="H14" s="308"/>
      <c r="I14" s="308"/>
      <c r="J14" s="309"/>
      <c r="K14" s="241"/>
      <c r="L14" s="36"/>
      <c r="M14" s="36"/>
    </row>
    <row r="15" spans="2:13" ht="22.5" customHeight="1" thickBot="1">
      <c r="C15" s="228" t="s">
        <v>133</v>
      </c>
      <c r="D15" s="308">
        <v>22</v>
      </c>
      <c r="E15" s="308"/>
      <c r="F15" s="308"/>
      <c r="G15" s="308"/>
      <c r="H15" s="308"/>
      <c r="I15" s="308"/>
      <c r="J15" s="309">
        <v>1</v>
      </c>
      <c r="K15" s="241">
        <f>SUM(D15:J15)</f>
        <v>23</v>
      </c>
      <c r="L15" s="36"/>
      <c r="M15" s="36"/>
    </row>
    <row r="16" spans="2:13" ht="19.5" thickBot="1">
      <c r="C16" s="237" t="s">
        <v>5</v>
      </c>
      <c r="D16" s="238">
        <f t="shared" ref="D16:J16" si="0">SUM(D13:D15)</f>
        <v>278</v>
      </c>
      <c r="E16" s="238">
        <f t="shared" si="0"/>
        <v>0</v>
      </c>
      <c r="F16" s="238">
        <f t="shared" si="0"/>
        <v>1</v>
      </c>
      <c r="G16" s="238">
        <f t="shared" si="0"/>
        <v>4</v>
      </c>
      <c r="H16" s="238">
        <f t="shared" si="0"/>
        <v>0</v>
      </c>
      <c r="I16" s="238">
        <f t="shared" si="0"/>
        <v>1</v>
      </c>
      <c r="J16" s="237">
        <f t="shared" si="0"/>
        <v>49</v>
      </c>
      <c r="K16" s="239">
        <f>SUM(D16:J16)</f>
        <v>333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topLeftCell="A16" zoomScaleNormal="100" workbookViewId="0">
      <selection activeCell="J30" sqref="J30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26.25" customHeigh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26.25" customHeight="1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6"/>
      <c r="C9" s="56"/>
      <c r="D9" s="56"/>
      <c r="E9" s="56"/>
      <c r="F9" s="56"/>
      <c r="G9" s="56"/>
      <c r="H9" s="41"/>
      <c r="I9" s="41"/>
    </row>
    <row r="10" spans="1:12" ht="31.5" customHeight="1" thickBot="1">
      <c r="A10" s="389" t="s">
        <v>28</v>
      </c>
      <c r="B10" s="153" t="s">
        <v>147</v>
      </c>
      <c r="C10" s="154" t="s">
        <v>24</v>
      </c>
      <c r="D10" s="155" t="s">
        <v>109</v>
      </c>
      <c r="E10" s="155" t="s">
        <v>26</v>
      </c>
      <c r="F10" s="156" t="s">
        <v>27</v>
      </c>
      <c r="G10" s="157" t="s">
        <v>146</v>
      </c>
      <c r="H10" s="158" t="s">
        <v>5</v>
      </c>
      <c r="I10" s="14"/>
      <c r="J10" s="14"/>
    </row>
    <row r="11" spans="1:12" ht="24" customHeight="1" thickBot="1">
      <c r="A11" s="390"/>
      <c r="B11" s="202" t="s">
        <v>22</v>
      </c>
      <c r="C11" s="203"/>
      <c r="D11" s="203"/>
      <c r="E11" s="203">
        <v>4</v>
      </c>
      <c r="F11" s="203">
        <v>5</v>
      </c>
      <c r="G11" s="204"/>
      <c r="H11" s="242">
        <f>SUM(E11:G11)</f>
        <v>9</v>
      </c>
      <c r="J11" s="40"/>
    </row>
    <row r="12" spans="1:12" ht="24" customHeight="1" thickBot="1">
      <c r="A12" s="390"/>
      <c r="B12" s="205" t="s">
        <v>23</v>
      </c>
      <c r="C12" s="206"/>
      <c r="D12" s="206"/>
      <c r="E12" s="206">
        <v>4</v>
      </c>
      <c r="F12" s="206"/>
      <c r="G12" s="207"/>
      <c r="H12" s="242">
        <f t="shared" ref="H12:H17" si="0">SUM(E12:G12)</f>
        <v>4</v>
      </c>
      <c r="J12" s="40"/>
    </row>
    <row r="13" spans="1:12" ht="24" customHeight="1" thickBot="1">
      <c r="A13" s="390"/>
      <c r="B13" s="205" t="s">
        <v>110</v>
      </c>
      <c r="C13" s="206"/>
      <c r="D13" s="206"/>
      <c r="E13" s="206">
        <v>1</v>
      </c>
      <c r="F13" s="206"/>
      <c r="G13" s="207">
        <v>4</v>
      </c>
      <c r="H13" s="242">
        <f t="shared" si="0"/>
        <v>5</v>
      </c>
      <c r="J13" s="40"/>
    </row>
    <row r="14" spans="1:12" ht="24" customHeight="1" thickBot="1">
      <c r="A14" s="390"/>
      <c r="B14" s="205" t="s">
        <v>171</v>
      </c>
      <c r="C14" s="206"/>
      <c r="D14" s="206"/>
      <c r="E14" s="206"/>
      <c r="F14" s="206"/>
      <c r="G14" s="207"/>
      <c r="H14" s="242">
        <f t="shared" si="0"/>
        <v>0</v>
      </c>
      <c r="J14" s="40"/>
    </row>
    <row r="15" spans="1:12" ht="24" customHeight="1" thickBot="1">
      <c r="A15" s="390"/>
      <c r="B15" s="205" t="s">
        <v>31</v>
      </c>
      <c r="C15" s="206"/>
      <c r="D15" s="206"/>
      <c r="E15" s="206"/>
      <c r="F15" s="206"/>
      <c r="G15" s="207"/>
      <c r="H15" s="242">
        <f t="shared" si="0"/>
        <v>0</v>
      </c>
      <c r="J15" s="40"/>
    </row>
    <row r="16" spans="1:12" ht="12" customHeight="1" thickBot="1">
      <c r="A16" s="390"/>
      <c r="B16" s="208"/>
      <c r="C16" s="209"/>
      <c r="D16" s="209"/>
      <c r="E16" s="209"/>
      <c r="F16" s="209"/>
      <c r="G16" s="209"/>
      <c r="H16" s="242"/>
      <c r="J16" s="40"/>
    </row>
    <row r="17" spans="1:10" ht="24" customHeight="1" thickBot="1">
      <c r="A17" s="391"/>
      <c r="B17" s="210" t="s">
        <v>28</v>
      </c>
      <c r="C17" s="211">
        <f>C11+C12+C15</f>
        <v>0</v>
      </c>
      <c r="D17" s="211">
        <f>D11+D12+D15</f>
        <v>0</v>
      </c>
      <c r="E17" s="211">
        <f>E11+E12+E15+E13+E14</f>
        <v>9</v>
      </c>
      <c r="F17" s="211">
        <f t="shared" ref="F17:G17" si="1">F11+F12+F15+F13+F14</f>
        <v>5</v>
      </c>
      <c r="G17" s="211">
        <f t="shared" si="1"/>
        <v>4</v>
      </c>
      <c r="H17" s="242">
        <f t="shared" si="0"/>
        <v>18</v>
      </c>
      <c r="J17" s="40"/>
    </row>
    <row r="18" spans="1:10" ht="13.5" thickBot="1">
      <c r="A18" s="159"/>
      <c r="B18" s="159"/>
      <c r="C18" s="159"/>
      <c r="D18" s="159"/>
      <c r="E18" s="159"/>
      <c r="F18" s="159"/>
      <c r="G18" s="159"/>
      <c r="H18" s="160"/>
    </row>
    <row r="19" spans="1:10" ht="32.25" customHeight="1" thickBot="1">
      <c r="A19" s="389" t="s">
        <v>29</v>
      </c>
      <c r="B19" s="161" t="s">
        <v>30</v>
      </c>
      <c r="C19" s="162" t="s">
        <v>24</v>
      </c>
      <c r="D19" s="163" t="s">
        <v>25</v>
      </c>
      <c r="E19" s="163" t="s">
        <v>26</v>
      </c>
      <c r="F19" s="164" t="s">
        <v>27</v>
      </c>
      <c r="G19" s="165" t="s">
        <v>146</v>
      </c>
      <c r="H19" s="166" t="s">
        <v>5</v>
      </c>
      <c r="I19" s="14"/>
      <c r="J19" s="14"/>
    </row>
    <row r="20" spans="1:10" ht="0.75" customHeight="1" thickBot="1">
      <c r="A20" s="390"/>
      <c r="B20" s="167"/>
      <c r="C20" s="159">
        <v>0</v>
      </c>
      <c r="D20" s="159"/>
      <c r="E20" s="159"/>
      <c r="F20" s="159"/>
      <c r="G20" s="159"/>
      <c r="H20" s="168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90"/>
      <c r="B21" s="212" t="s">
        <v>22</v>
      </c>
      <c r="C21" s="213"/>
      <c r="D21" s="213"/>
      <c r="E21" s="213">
        <v>5</v>
      </c>
      <c r="F21" s="213">
        <v>5</v>
      </c>
      <c r="G21" s="214"/>
      <c r="H21" s="243">
        <f>Tabla9[[#This Row],[JUZGADO COLEGIADO]]+Tabla9[[#This Row],[JUZGADO IV]]+Tabla9[[#This Row],[JUZGADO III]]</f>
        <v>10</v>
      </c>
      <c r="J21" s="40"/>
    </row>
    <row r="22" spans="1:10" ht="24" customHeight="1" thickBot="1">
      <c r="A22" s="390"/>
      <c r="B22" s="215" t="s">
        <v>23</v>
      </c>
      <c r="C22" s="216"/>
      <c r="D22" s="216"/>
      <c r="E22" s="216">
        <v>4</v>
      </c>
      <c r="F22" s="216"/>
      <c r="G22" s="217"/>
      <c r="H22" s="243">
        <f>Tabla9[[#This Row],[JUZGADO COLEGIADO]]+Tabla9[[#This Row],[JUZGADO IV]]+Tabla9[[#This Row],[JUZGADO III]]</f>
        <v>4</v>
      </c>
      <c r="J22" s="40"/>
    </row>
    <row r="23" spans="1:10" ht="24" customHeight="1" thickBot="1">
      <c r="A23" s="390"/>
      <c r="B23" s="205" t="s">
        <v>110</v>
      </c>
      <c r="C23" s="216"/>
      <c r="D23" s="216"/>
      <c r="E23" s="216"/>
      <c r="F23" s="216"/>
      <c r="G23" s="217"/>
      <c r="H23" s="243">
        <f>Tabla9[[#This Row],[JUZGADO COLEGIADO]]+Tabla9[[#This Row],[JUZGADO IV]]+Tabla9[[#This Row],[JUZGADO III]]</f>
        <v>0</v>
      </c>
      <c r="J23" s="40"/>
    </row>
    <row r="24" spans="1:10" ht="24" customHeight="1" thickBot="1">
      <c r="A24" s="390"/>
      <c r="B24" s="205" t="s">
        <v>134</v>
      </c>
      <c r="C24" s="216"/>
      <c r="D24" s="216"/>
      <c r="E24" s="216"/>
      <c r="F24" s="216"/>
      <c r="G24" s="217"/>
      <c r="H24" s="243">
        <f>Tabla9[[#This Row],[JUZGADO COLEGIADO]]+Tabla9[[#This Row],[JUZGADO IV]]+Tabla9[[#This Row],[JUZGADO III]]</f>
        <v>0</v>
      </c>
      <c r="J24" s="40"/>
    </row>
    <row r="25" spans="1:10" ht="24" customHeight="1" thickBot="1">
      <c r="A25" s="391"/>
      <c r="B25" s="215" t="s">
        <v>31</v>
      </c>
      <c r="C25" s="216"/>
      <c r="D25" s="216"/>
      <c r="E25" s="216"/>
      <c r="F25" s="216"/>
      <c r="G25" s="217"/>
      <c r="H25" s="243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18"/>
      <c r="C26" s="218"/>
      <c r="D26" s="218"/>
      <c r="E26" s="218"/>
      <c r="F26" s="218"/>
      <c r="G26" s="218"/>
      <c r="H26" s="243"/>
      <c r="J26" s="40"/>
    </row>
    <row r="27" spans="1:10" ht="24" customHeight="1" thickBot="1">
      <c r="B27" s="219" t="s">
        <v>29</v>
      </c>
      <c r="C27" s="220">
        <f>C21+C22+C25</f>
        <v>0</v>
      </c>
      <c r="D27" s="220">
        <f>D21+D22+D25</f>
        <v>0</v>
      </c>
      <c r="E27" s="220">
        <f>E25+E24+E23+E22+E21</f>
        <v>9</v>
      </c>
      <c r="F27" s="220">
        <f t="shared" ref="F27:G27" si="2">F25+F24+F23+F22+F21</f>
        <v>5</v>
      </c>
      <c r="G27" s="220">
        <f t="shared" si="2"/>
        <v>0</v>
      </c>
      <c r="H27" s="243">
        <f>Tabla9[[#This Row],[JUZGADO COLEGIADO]]+Tabla9[[#This Row],[JUZGADO IV]]+Tabla9[[#This Row],[JUZGADO III]]</f>
        <v>14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tabSelected="1" view="pageLayout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3" width="11.42578125" style="8"/>
    <col min="16384" max="16384" width="11.42578125" style="8" customWidth="1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202</v>
      </c>
    </row>
    <row r="15" spans="1:14" ht="28.5" customHeight="1">
      <c r="A15" s="148" t="s">
        <v>159</v>
      </c>
      <c r="B15" s="327">
        <v>266</v>
      </c>
    </row>
    <row r="16" spans="1:14" ht="9.75" customHeight="1">
      <c r="A16" s="149"/>
      <c r="B16" s="147"/>
    </row>
    <row r="17" spans="1:2" ht="30.95" customHeight="1">
      <c r="A17" s="150" t="s">
        <v>5</v>
      </c>
      <c r="B17" s="305">
        <f>B15+B16</f>
        <v>266</v>
      </c>
    </row>
    <row r="18" spans="1:2" ht="30.95" customHeight="1"/>
    <row r="19" spans="1:2" ht="30.95" customHeight="1"/>
    <row r="20" spans="1:2" ht="30.95" customHeight="1">
      <c r="A20" s="322"/>
      <c r="B20" s="323"/>
    </row>
    <row r="21" spans="1:2" ht="30.95" customHeight="1">
      <c r="A21" s="324"/>
      <c r="B21" s="323"/>
    </row>
    <row r="22" spans="1:2" ht="30.95" customHeight="1">
      <c r="A22" s="325"/>
      <c r="B22" s="326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D2E2-6328-433C-B821-F71D32ADB95B}">
  <dimension ref="A6:N29"/>
  <sheetViews>
    <sheetView showGridLines="0" view="pageLayout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3" width="11.42578125" style="8"/>
    <col min="16384" max="16384" width="11.42578125" style="8" customWidth="1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203</v>
      </c>
    </row>
    <row r="15" spans="1:14" ht="28.5" customHeight="1">
      <c r="A15" s="148" t="s">
        <v>159</v>
      </c>
      <c r="B15" s="327">
        <v>260</v>
      </c>
    </row>
    <row r="16" spans="1:14" ht="28.5" customHeight="1">
      <c r="A16" s="148" t="s">
        <v>147</v>
      </c>
      <c r="B16" s="357">
        <v>8</v>
      </c>
    </row>
    <row r="17" spans="1:2" ht="9.75" customHeight="1">
      <c r="A17" s="149"/>
      <c r="B17" s="147"/>
    </row>
    <row r="18" spans="1:2" ht="30.95" customHeight="1">
      <c r="A18" s="150" t="s">
        <v>5</v>
      </c>
      <c r="B18" s="305">
        <f>B15+B17+B16</f>
        <v>268</v>
      </c>
    </row>
    <row r="19" spans="1:2" ht="30.95" customHeight="1"/>
    <row r="20" spans="1:2" ht="30.95" customHeight="1"/>
    <row r="21" spans="1:2" ht="30.95" customHeight="1">
      <c r="A21" s="322"/>
      <c r="B21" s="323"/>
    </row>
    <row r="22" spans="1:2" ht="30.95" customHeight="1">
      <c r="A22" s="324"/>
      <c r="B22" s="323"/>
    </row>
    <row r="23" spans="1:2" ht="30.95" customHeight="1">
      <c r="A23" s="325"/>
      <c r="B23" s="326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30.95" customHeight="1">
      <c r="A26" s="12"/>
      <c r="B26" s="13"/>
    </row>
    <row r="27" spans="1:2" ht="4.5" customHeight="1">
      <c r="A27" s="12"/>
      <c r="B27" s="13"/>
    </row>
    <row r="28" spans="1:2" ht="30.95" customHeight="1">
      <c r="A28" s="12"/>
      <c r="B28" s="13"/>
    </row>
    <row r="29" spans="1:2" ht="30.95" customHeight="1">
      <c r="A29" s="12"/>
      <c r="B29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1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topLeftCell="A10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203</v>
      </c>
    </row>
    <row r="15" spans="1:14" ht="28.5" customHeight="1">
      <c r="A15" s="148" t="s">
        <v>160</v>
      </c>
      <c r="B15" s="327">
        <v>127</v>
      </c>
    </row>
    <row r="16" spans="1:14" ht="9.75" customHeight="1">
      <c r="A16" s="148"/>
      <c r="B16" s="327"/>
    </row>
    <row r="17" spans="1:2" ht="30.95" customHeight="1">
      <c r="A17" s="149" t="s">
        <v>161</v>
      </c>
      <c r="B17" s="147">
        <v>133</v>
      </c>
    </row>
    <row r="18" spans="1:2" ht="30.95" customHeight="1">
      <c r="A18" s="150" t="s">
        <v>5</v>
      </c>
      <c r="B18" s="305">
        <f>B16+B17+B15</f>
        <v>260</v>
      </c>
    </row>
    <row r="19" spans="1:2" ht="30.95" customHeight="1"/>
    <row r="20" spans="1:2" ht="30.95" customHeight="1"/>
    <row r="21" spans="1:2" ht="30.95" customHeight="1">
      <c r="A21" s="322"/>
      <c r="B21" s="323"/>
    </row>
    <row r="22" spans="1:2" ht="30.95" customHeight="1">
      <c r="A22" s="324"/>
      <c r="B22" s="323"/>
    </row>
    <row r="23" spans="1:2" ht="30.95" customHeight="1">
      <c r="A23" s="325"/>
      <c r="B23" s="326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  <row r="29" spans="1:2" ht="15.75">
      <c r="A29" s="12"/>
      <c r="B29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topLeftCell="A13" zoomScale="75" zoomScaleNormal="100" zoomScaleSheetLayoutView="75" zoomScalePageLayoutView="75" workbookViewId="0">
      <selection activeCell="D28" sqref="D2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30</v>
      </c>
    </row>
    <row r="15" spans="1:14" ht="28.5" customHeight="1">
      <c r="A15" s="148" t="s">
        <v>162</v>
      </c>
      <c r="B15" s="327">
        <v>17</v>
      </c>
    </row>
    <row r="16" spans="1:14" ht="9.75" customHeight="1">
      <c r="A16" s="148"/>
      <c r="B16" s="327"/>
    </row>
    <row r="17" spans="1:2" ht="24" customHeight="1">
      <c r="A17" s="148" t="s">
        <v>163</v>
      </c>
      <c r="B17" s="328">
        <v>7</v>
      </c>
    </row>
    <row r="18" spans="1:2" ht="12" customHeight="1">
      <c r="A18" s="148"/>
      <c r="B18" s="328"/>
    </row>
    <row r="19" spans="1:2" ht="30.95" customHeight="1">
      <c r="A19" s="149" t="s">
        <v>164</v>
      </c>
      <c r="B19" s="147">
        <v>14</v>
      </c>
    </row>
    <row r="20" spans="1:2" ht="30.95" customHeight="1">
      <c r="A20" s="150" t="s">
        <v>5</v>
      </c>
      <c r="B20" s="305">
        <f>B19+B17+B15</f>
        <v>38</v>
      </c>
    </row>
    <row r="21" spans="1:2" ht="30.95" customHeight="1"/>
    <row r="22" spans="1:2" ht="30.95" customHeight="1"/>
    <row r="23" spans="1:2" ht="30.95" customHeight="1">
      <c r="A23" s="322"/>
      <c r="B23" s="323"/>
    </row>
    <row r="24" spans="1:2" ht="30.95" customHeight="1">
      <c r="A24" s="324"/>
      <c r="B24" s="323"/>
    </row>
    <row r="25" spans="1:2" ht="30.95" customHeight="1">
      <c r="A25" s="325"/>
      <c r="B25" s="326"/>
    </row>
    <row r="26" spans="1:2" ht="30.95" customHeight="1">
      <c r="A26" s="12"/>
      <c r="B26" s="13"/>
    </row>
    <row r="27" spans="1:2" ht="30.95" customHeight="1">
      <c r="A27" s="12"/>
      <c r="B27" s="13"/>
    </row>
    <row r="28" spans="1:2" ht="4.5" customHeight="1">
      <c r="A28" s="12"/>
      <c r="B28" s="13"/>
    </row>
    <row r="29" spans="1:2" ht="30.95" customHeight="1">
      <c r="A29" s="12"/>
      <c r="B29" s="13"/>
    </row>
    <row r="30" spans="1:2" ht="30.95" customHeight="1">
      <c r="A30" s="12"/>
      <c r="B30" s="13"/>
    </row>
    <row r="31" spans="1:2" ht="15.75">
      <c r="A31" s="12"/>
      <c r="B31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3"/>
  <sheetViews>
    <sheetView showGridLines="0" view="pageLayout" zoomScaleNormal="100" workbookViewId="0">
      <selection activeCell="F12" sqref="F12"/>
    </sheetView>
  </sheetViews>
  <sheetFormatPr baseColWidth="10" defaultColWidth="11.42578125" defaultRowHeight="12.75"/>
  <cols>
    <col min="1" max="2" width="5.140625" style="15" customWidth="1"/>
    <col min="3" max="3" width="18.28515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09"/>
      <c r="D2" s="109"/>
      <c r="E2" s="109"/>
      <c r="F2" s="109"/>
      <c r="G2" s="109"/>
      <c r="H2" s="109"/>
      <c r="I2" s="109"/>
      <c r="J2" s="109"/>
    </row>
    <row r="3" spans="3:12" ht="12.75" customHeight="1">
      <c r="C3" s="109"/>
      <c r="D3" s="109"/>
      <c r="E3" s="109"/>
      <c r="F3" s="109"/>
      <c r="G3" s="109"/>
      <c r="H3" s="109"/>
      <c r="I3" s="109"/>
      <c r="J3" s="109"/>
    </row>
    <row r="4" spans="3:12" ht="12.75" customHeight="1">
      <c r="C4" s="109"/>
      <c r="D4" s="109"/>
      <c r="E4" s="109"/>
      <c r="F4" s="109"/>
      <c r="G4" s="109"/>
      <c r="H4" s="109"/>
      <c r="I4" s="109"/>
      <c r="J4" s="109"/>
    </row>
    <row r="5" spans="3:12" ht="12.75" customHeight="1">
      <c r="D5" s="172"/>
      <c r="E5" s="172"/>
      <c r="F5" s="172"/>
      <c r="G5" s="172"/>
      <c r="H5" s="172"/>
      <c r="I5" s="172"/>
      <c r="J5" s="172"/>
    </row>
    <row r="6" spans="3:12" ht="12.75" customHeight="1">
      <c r="D6" s="172"/>
      <c r="E6" s="172"/>
      <c r="F6" s="172"/>
      <c r="G6" s="172"/>
      <c r="H6" s="172"/>
      <c r="I6" s="172"/>
      <c r="J6" s="172"/>
    </row>
    <row r="9" spans="3:12" ht="15"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3:12" s="175" customFormat="1" ht="33" customHeight="1">
      <c r="E10" s="174"/>
      <c r="F10" s="174"/>
    </row>
    <row r="11" spans="3:12" ht="15">
      <c r="E11" s="173"/>
      <c r="F11" s="173"/>
    </row>
    <row r="12" spans="3:12" ht="10.5" customHeight="1" thickBot="1">
      <c r="E12" s="173"/>
      <c r="F12" s="173"/>
    </row>
    <row r="13" spans="3:12" ht="16.5" thickBot="1">
      <c r="C13" s="319" t="s">
        <v>30</v>
      </c>
      <c r="D13" s="320" t="s">
        <v>148</v>
      </c>
      <c r="E13" s="173"/>
      <c r="F13" s="173"/>
    </row>
    <row r="14" spans="3:12" ht="18" customHeight="1">
      <c r="C14" s="310" t="s">
        <v>149</v>
      </c>
      <c r="D14" s="311">
        <v>379</v>
      </c>
      <c r="E14" s="173"/>
      <c r="F14" s="173"/>
    </row>
    <row r="15" spans="3:12" ht="12" customHeight="1">
      <c r="C15" s="312"/>
      <c r="D15" s="313"/>
      <c r="E15" s="173"/>
      <c r="F15" s="173"/>
    </row>
    <row r="16" spans="3:12" ht="16.5" customHeight="1">
      <c r="C16" s="312" t="s">
        <v>150</v>
      </c>
      <c r="D16" s="313">
        <v>576</v>
      </c>
      <c r="E16" s="173"/>
      <c r="F16" s="173"/>
    </row>
    <row r="17" spans="3:12" ht="15.75">
      <c r="C17" s="312"/>
      <c r="D17" s="313"/>
      <c r="E17" s="173"/>
      <c r="F17" s="173"/>
    </row>
    <row r="18" spans="3:12" ht="16.899999999999999" customHeight="1">
      <c r="C18" s="312" t="s">
        <v>158</v>
      </c>
      <c r="D18" s="313">
        <v>367</v>
      </c>
      <c r="E18" s="173"/>
      <c r="F18" s="173"/>
    </row>
    <row r="19" spans="3:12" ht="15.75">
      <c r="C19" s="312"/>
      <c r="D19" s="313"/>
      <c r="E19" s="173"/>
      <c r="F19" s="173"/>
      <c r="G19" s="173"/>
      <c r="H19" s="173"/>
      <c r="I19" s="173"/>
      <c r="J19" s="173"/>
      <c r="K19" s="173"/>
      <c r="L19" s="173"/>
    </row>
    <row r="20" spans="3:12" ht="16.5" thickBot="1">
      <c r="C20" s="314" t="s">
        <v>151</v>
      </c>
      <c r="D20" s="315">
        <v>471</v>
      </c>
      <c r="E20" s="173"/>
      <c r="F20" s="173"/>
      <c r="G20" s="173"/>
      <c r="H20" s="173"/>
      <c r="I20" s="173"/>
      <c r="J20" s="173"/>
      <c r="K20" s="173"/>
      <c r="L20" s="173"/>
    </row>
    <row r="21" spans="3:12" ht="16.5" thickBot="1">
      <c r="C21" s="316"/>
      <c r="D21" s="321">
        <f>SUM(D14:D20)</f>
        <v>1793</v>
      </c>
      <c r="E21" s="173"/>
      <c r="F21" s="173"/>
      <c r="G21" s="173"/>
      <c r="H21" s="173"/>
      <c r="I21" s="173"/>
      <c r="J21" s="173"/>
      <c r="K21" s="173"/>
      <c r="L21" s="173"/>
    </row>
    <row r="22" spans="3:12" ht="15.75">
      <c r="C22" s="117"/>
      <c r="D22" s="117"/>
      <c r="E22" s="173"/>
      <c r="F22" s="173"/>
      <c r="G22" s="173"/>
      <c r="H22" s="173"/>
      <c r="I22" s="173"/>
      <c r="J22" s="173"/>
      <c r="K22" s="173"/>
      <c r="L22" s="173"/>
    </row>
    <row r="23" spans="3:12" ht="15.75">
      <c r="C23" s="117"/>
      <c r="D23" s="117"/>
      <c r="E23" s="177"/>
      <c r="F23" s="173"/>
      <c r="G23" s="173"/>
      <c r="H23" s="173"/>
      <c r="I23" s="173"/>
      <c r="J23" s="173"/>
      <c r="K23" s="173"/>
      <c r="L23" s="173"/>
    </row>
    <row r="24" spans="3:12" ht="37.5" customHeight="1" thickBot="1">
      <c r="C24" s="317" t="s">
        <v>152</v>
      </c>
      <c r="D24" s="318" t="s">
        <v>144</v>
      </c>
      <c r="E24" s="178"/>
      <c r="F24" s="173"/>
      <c r="G24" s="173"/>
      <c r="H24" s="173"/>
      <c r="I24" s="173"/>
      <c r="J24" s="173"/>
      <c r="K24" s="173"/>
      <c r="L24" s="173"/>
    </row>
    <row r="25" spans="3:12" ht="23.25" customHeight="1">
      <c r="C25" s="358" t="s">
        <v>102</v>
      </c>
      <c r="D25" s="359">
        <v>347</v>
      </c>
      <c r="E25" s="178"/>
      <c r="F25" s="173"/>
      <c r="G25" s="173"/>
      <c r="H25" s="173"/>
      <c r="I25" s="173"/>
      <c r="J25" s="173"/>
      <c r="K25" s="173"/>
      <c r="L25" s="173"/>
    </row>
    <row r="26" spans="3:12" ht="21" customHeight="1">
      <c r="C26" s="360" t="s">
        <v>103</v>
      </c>
      <c r="D26" s="361">
        <v>32</v>
      </c>
      <c r="E26" s="178"/>
      <c r="F26" s="173"/>
      <c r="G26" s="173"/>
      <c r="H26" s="173"/>
      <c r="I26" s="173"/>
      <c r="J26" s="173"/>
      <c r="K26" s="173"/>
      <c r="L26" s="173"/>
    </row>
    <row r="27" spans="3:12" ht="15">
      <c r="C27" s="176"/>
      <c r="D27" s="176"/>
      <c r="E27" s="179"/>
      <c r="K27" s="173"/>
      <c r="L27" s="173"/>
    </row>
    <row r="28" spans="3:12" ht="15">
      <c r="K28" s="173"/>
      <c r="L28" s="173"/>
    </row>
    <row r="43" spans="3:3" ht="15">
      <c r="C43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6"/>
  <sheetViews>
    <sheetView showGridLines="0" view="pageLayout" topLeftCell="A25" zoomScale="75" zoomScaleNormal="50" zoomScaleSheetLayoutView="75" zoomScalePageLayoutView="75" workbookViewId="0">
      <selection activeCell="C28" sqref="C28:D28"/>
    </sheetView>
  </sheetViews>
  <sheetFormatPr baseColWidth="10" defaultColWidth="11.42578125" defaultRowHeight="15"/>
  <cols>
    <col min="1" max="1" width="8" style="3" customWidth="1"/>
    <col min="2" max="2" width="39" style="3" customWidth="1"/>
    <col min="3" max="3" width="11.85546875" style="3" customWidth="1"/>
    <col min="4" max="4" width="11.28515625" style="3" customWidth="1"/>
    <col min="5" max="16384" width="11.42578125" style="3"/>
  </cols>
  <sheetData>
    <row r="2" spans="1:17">
      <c r="B2" s="362"/>
      <c r="C2" s="362"/>
      <c r="D2" s="362"/>
      <c r="E2" s="362"/>
      <c r="F2" s="362"/>
      <c r="G2" s="362"/>
      <c r="H2" s="362"/>
      <c r="I2" s="362"/>
    </row>
    <row r="3" spans="1:17" ht="15" customHeight="1">
      <c r="B3" s="362"/>
      <c r="C3" s="362"/>
      <c r="D3" s="362"/>
      <c r="E3" s="362"/>
      <c r="F3" s="362"/>
      <c r="G3" s="362"/>
      <c r="H3" s="362"/>
      <c r="I3" s="362"/>
      <c r="J3" s="48"/>
      <c r="K3" s="48"/>
    </row>
    <row r="4" spans="1:17" ht="15" customHeight="1">
      <c r="A4" s="48"/>
      <c r="B4" s="362"/>
      <c r="C4" s="362"/>
      <c r="D4" s="362"/>
      <c r="E4" s="362"/>
      <c r="F4" s="362"/>
      <c r="G4" s="362"/>
      <c r="H4" s="362"/>
      <c r="I4" s="362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8" t="s">
        <v>13</v>
      </c>
      <c r="C13" s="61" t="s">
        <v>172</v>
      </c>
      <c r="D13" s="62" t="s">
        <v>165</v>
      </c>
    </row>
    <row r="14" spans="1:17" ht="39.75" customHeight="1">
      <c r="B14" s="70" t="s">
        <v>11</v>
      </c>
      <c r="C14" s="331">
        <v>1</v>
      </c>
      <c r="D14" s="71">
        <v>1</v>
      </c>
    </row>
    <row r="15" spans="1:17" ht="30.95" customHeight="1">
      <c r="B15" s="70" t="s">
        <v>114</v>
      </c>
      <c r="C15" s="331">
        <v>1</v>
      </c>
      <c r="D15" s="71">
        <v>0</v>
      </c>
    </row>
    <row r="16" spans="1:17" ht="22.5" customHeight="1">
      <c r="B16" s="70" t="s">
        <v>12</v>
      </c>
      <c r="C16" s="331">
        <v>27</v>
      </c>
      <c r="D16" s="71">
        <v>39</v>
      </c>
    </row>
    <row r="17" spans="2:4" ht="22.5" customHeight="1">
      <c r="B17" s="345" t="s">
        <v>175</v>
      </c>
      <c r="C17" s="346">
        <v>1</v>
      </c>
      <c r="D17" s="347"/>
    </row>
    <row r="18" spans="2:4" ht="30.95" customHeight="1">
      <c r="B18" s="70" t="s">
        <v>10</v>
      </c>
      <c r="C18" s="331">
        <v>49</v>
      </c>
      <c r="D18" s="71">
        <v>36</v>
      </c>
    </row>
    <row r="19" spans="2:4" ht="33" customHeight="1">
      <c r="B19" s="70" t="s">
        <v>9</v>
      </c>
      <c r="C19" s="331">
        <v>60</v>
      </c>
      <c r="D19" s="71">
        <v>68</v>
      </c>
    </row>
    <row r="20" spans="2:4" ht="27.75" customHeight="1" thickBot="1">
      <c r="B20" s="72" t="s">
        <v>111</v>
      </c>
      <c r="C20" s="332">
        <v>164</v>
      </c>
      <c r="D20" s="73">
        <v>161</v>
      </c>
    </row>
    <row r="21" spans="2:4" ht="21.75" thickBot="1">
      <c r="B21" s="74"/>
      <c r="C21" s="75"/>
      <c r="D21" s="76"/>
    </row>
    <row r="22" spans="2:4" ht="21">
      <c r="B22" s="77" t="s">
        <v>5</v>
      </c>
      <c r="C22" s="78">
        <f>SUM(C14:C21)</f>
        <v>303</v>
      </c>
      <c r="D22" s="79">
        <f>SUM(D14:D21)</f>
        <v>305</v>
      </c>
    </row>
    <row r="23" spans="2:4" ht="15" customHeight="1"/>
    <row r="24" spans="2:4" ht="15" customHeight="1">
      <c r="B24" s="58"/>
      <c r="C24" s="58"/>
      <c r="D24" s="58"/>
    </row>
    <row r="25" spans="2:4" ht="18.75">
      <c r="B25" s="47"/>
      <c r="C25" s="363"/>
      <c r="D25" s="363"/>
    </row>
    <row r="26" spans="2:4" ht="18.75">
      <c r="B26" s="47"/>
      <c r="C26" s="363"/>
      <c r="D26" s="363"/>
    </row>
    <row r="27" spans="2:4" ht="18.75">
      <c r="B27" s="47"/>
      <c r="C27" s="363"/>
      <c r="D27" s="363"/>
    </row>
    <row r="28" spans="2:4" ht="18.75">
      <c r="B28" s="47"/>
      <c r="C28" s="363"/>
      <c r="D28" s="363"/>
    </row>
    <row r="29" spans="2:4" ht="18.75">
      <c r="B29" s="47"/>
      <c r="C29" s="363"/>
      <c r="D29" s="363"/>
    </row>
    <row r="30" spans="2:4" ht="18.75">
      <c r="B30" s="47"/>
      <c r="C30" s="363"/>
      <c r="D30" s="363"/>
    </row>
    <row r="31" spans="2:4" ht="18.75">
      <c r="B31" s="47"/>
      <c r="C31" s="363"/>
      <c r="D31" s="363"/>
    </row>
    <row r="32" spans="2:4" ht="18.75">
      <c r="B32" s="47"/>
      <c r="C32" s="363"/>
      <c r="D32" s="363"/>
    </row>
    <row r="33" spans="2:4" ht="18.75">
      <c r="B33" s="47"/>
      <c r="C33" s="363"/>
      <c r="D33" s="363"/>
    </row>
    <row r="34" spans="2:4" ht="18.75">
      <c r="B34" s="47"/>
      <c r="C34" s="363"/>
      <c r="D34" s="363"/>
    </row>
    <row r="35" spans="2:4" ht="18.75">
      <c r="B35" s="47"/>
      <c r="C35" s="363"/>
      <c r="D35" s="363"/>
    </row>
    <row r="36" spans="2:4" ht="15.75">
      <c r="C36" s="364"/>
      <c r="D36" s="364"/>
    </row>
  </sheetData>
  <mergeCells count="13">
    <mergeCell ref="B2:I4"/>
    <mergeCell ref="C33:D33"/>
    <mergeCell ref="C35:D35"/>
    <mergeCell ref="C36:D36"/>
    <mergeCell ref="C28:D28"/>
    <mergeCell ref="C29:D29"/>
    <mergeCell ref="C30:D30"/>
    <mergeCell ref="C31:D31"/>
    <mergeCell ref="C32:D32"/>
    <mergeCell ref="C34:D34"/>
    <mergeCell ref="C25:D25"/>
    <mergeCell ref="C26:D26"/>
    <mergeCell ref="C27:D27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D28" sqref="D28"/>
    </sheetView>
  </sheetViews>
  <sheetFormatPr baseColWidth="10" defaultColWidth="11.42578125" defaultRowHeight="15"/>
  <cols>
    <col min="1" max="1" width="7.28515625" style="3" customWidth="1"/>
    <col min="2" max="2" width="31.5703125" style="3" customWidth="1"/>
    <col min="3" max="3" width="12.85546875" style="3" customWidth="1"/>
    <col min="4" max="4" width="13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0" t="s">
        <v>0</v>
      </c>
      <c r="C13" s="61" t="s">
        <v>172</v>
      </c>
      <c r="D13" s="62" t="s">
        <v>165</v>
      </c>
    </row>
    <row r="14" spans="2:12" ht="30.95" customHeight="1">
      <c r="B14" s="70" t="s">
        <v>14</v>
      </c>
      <c r="C14" s="333">
        <v>16</v>
      </c>
      <c r="D14" s="81">
        <v>16</v>
      </c>
    </row>
    <row r="15" spans="2:12" ht="22.5" customHeight="1">
      <c r="B15" s="70" t="s">
        <v>15</v>
      </c>
      <c r="C15" s="333">
        <v>21</v>
      </c>
      <c r="D15" s="81">
        <v>22</v>
      </c>
    </row>
    <row r="16" spans="2:12" ht="30.95" customHeight="1">
      <c r="B16" s="70" t="s">
        <v>16</v>
      </c>
      <c r="C16" s="333">
        <v>0</v>
      </c>
      <c r="D16" s="81">
        <v>0</v>
      </c>
    </row>
    <row r="17" spans="2:4" ht="18.75">
      <c r="B17" s="82"/>
      <c r="C17" s="83"/>
      <c r="D17" s="84"/>
    </row>
    <row r="18" spans="2:4" ht="21">
      <c r="B18" s="85" t="s">
        <v>5</v>
      </c>
      <c r="C18" s="91">
        <f>C14+C15</f>
        <v>37</v>
      </c>
      <c r="D18" s="73">
        <f>D14+D15</f>
        <v>38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topLeftCell="A6" zoomScale="75" zoomScaleNormal="50" zoomScaleSheetLayoutView="75" zoomScalePageLayoutView="75" workbookViewId="0">
      <selection activeCell="D28" sqref="D28"/>
    </sheetView>
  </sheetViews>
  <sheetFormatPr baseColWidth="10" defaultColWidth="11.42578125" defaultRowHeight="15"/>
  <cols>
    <col min="1" max="1" width="7.140625" style="3" customWidth="1"/>
    <col min="2" max="2" width="31.5703125" style="3" customWidth="1"/>
    <col min="3" max="3" width="13.42578125" style="3" customWidth="1"/>
    <col min="4" max="4" width="14.85546875" style="3" customWidth="1"/>
    <col min="5" max="16384" width="11.42578125" style="3"/>
  </cols>
  <sheetData>
    <row r="4" spans="1:11" ht="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26.2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0" t="s">
        <v>0</v>
      </c>
      <c r="C14" s="61" t="s">
        <v>172</v>
      </c>
      <c r="D14" s="62" t="s">
        <v>165</v>
      </c>
    </row>
    <row r="15" spans="1:11" ht="30.95" customHeight="1">
      <c r="B15" s="70" t="s">
        <v>14</v>
      </c>
      <c r="C15" s="331">
        <v>2</v>
      </c>
      <c r="D15" s="71">
        <v>2</v>
      </c>
    </row>
    <row r="16" spans="1:11" ht="23.25" customHeight="1">
      <c r="B16" s="70" t="s">
        <v>15</v>
      </c>
      <c r="C16" s="331">
        <v>1</v>
      </c>
      <c r="D16" s="71">
        <v>3</v>
      </c>
    </row>
    <row r="17" spans="2:4" ht="30.95" customHeight="1">
      <c r="B17" s="70" t="s">
        <v>16</v>
      </c>
      <c r="C17" s="88">
        <v>0</v>
      </c>
      <c r="D17" s="71">
        <v>0</v>
      </c>
    </row>
    <row r="18" spans="2:4" ht="21">
      <c r="B18" s="82"/>
      <c r="C18" s="89"/>
      <c r="D18" s="90"/>
    </row>
    <row r="19" spans="2:4" ht="21">
      <c r="B19" s="246" t="s">
        <v>5</v>
      </c>
      <c r="C19" s="91">
        <f>C15+C16</f>
        <v>3</v>
      </c>
      <c r="D19" s="73">
        <f>D15+D16</f>
        <v>5</v>
      </c>
    </row>
    <row r="20" spans="2:4">
      <c r="B20" s="87"/>
      <c r="C20" s="87"/>
      <c r="D20" s="87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showGridLines="0" view="pageLayout" zoomScaleNormal="50" zoomScaleSheetLayoutView="75" workbookViewId="0">
      <selection activeCell="D28" sqref="D28"/>
    </sheetView>
  </sheetViews>
  <sheetFormatPr baseColWidth="10" defaultRowHeight="12.75"/>
  <cols>
    <col min="1" max="1" width="8.42578125" style="15" customWidth="1"/>
    <col min="2" max="2" width="21.85546875" style="15" customWidth="1"/>
    <col min="3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2"/>
      <c r="C2" s="92"/>
      <c r="D2" s="92"/>
      <c r="E2" s="92"/>
      <c r="F2" s="92"/>
      <c r="G2" s="92"/>
      <c r="H2" s="50"/>
      <c r="I2" s="49"/>
      <c r="J2" s="49"/>
    </row>
    <row r="3" spans="1:10" ht="18" customHeight="1">
      <c r="B3" s="92"/>
      <c r="C3" s="92"/>
      <c r="D3" s="92"/>
      <c r="E3" s="92"/>
      <c r="F3" s="92"/>
      <c r="G3" s="92"/>
      <c r="H3" s="50"/>
      <c r="I3" s="49"/>
      <c r="J3" s="49"/>
    </row>
    <row r="4" spans="1:10" ht="15.75" customHeight="1">
      <c r="A4" s="50"/>
      <c r="B4" s="92"/>
      <c r="C4" s="92"/>
      <c r="D4" s="92"/>
      <c r="E4" s="92"/>
      <c r="F4" s="92"/>
      <c r="G4" s="92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80" t="s">
        <v>59</v>
      </c>
      <c r="C12" s="93" t="s">
        <v>1</v>
      </c>
      <c r="D12" s="93" t="s">
        <v>2</v>
      </c>
      <c r="E12" s="93" t="s">
        <v>3</v>
      </c>
      <c r="F12" s="93" t="s">
        <v>33</v>
      </c>
      <c r="G12" s="181" t="s">
        <v>5</v>
      </c>
    </row>
    <row r="13" spans="1:10" ht="19.7" customHeight="1">
      <c r="B13" s="182" t="s">
        <v>60</v>
      </c>
      <c r="C13" s="94">
        <v>34</v>
      </c>
      <c r="D13" s="94">
        <v>1</v>
      </c>
      <c r="E13" s="94">
        <v>1</v>
      </c>
      <c r="F13" s="94">
        <v>0</v>
      </c>
      <c r="G13" s="183">
        <f t="shared" ref="G13:G29" si="0">SUM(C13:F13)</f>
        <v>36</v>
      </c>
    </row>
    <row r="14" spans="1:10" ht="19.7" customHeight="1">
      <c r="B14" s="184" t="s">
        <v>61</v>
      </c>
      <c r="C14" s="95">
        <v>57</v>
      </c>
      <c r="D14" s="95">
        <v>3</v>
      </c>
      <c r="E14" s="95">
        <v>1</v>
      </c>
      <c r="F14" s="95">
        <v>0</v>
      </c>
      <c r="G14" s="185">
        <f t="shared" si="0"/>
        <v>61</v>
      </c>
    </row>
    <row r="15" spans="1:10" ht="19.7" customHeight="1">
      <c r="B15" s="184" t="s">
        <v>62</v>
      </c>
      <c r="C15" s="95">
        <v>67</v>
      </c>
      <c r="D15" s="95">
        <v>1</v>
      </c>
      <c r="E15" s="95">
        <v>1</v>
      </c>
      <c r="F15" s="95">
        <v>0</v>
      </c>
      <c r="G15" s="185">
        <f t="shared" si="0"/>
        <v>69</v>
      </c>
    </row>
    <row r="16" spans="1:10" ht="19.7" customHeight="1">
      <c r="B16" s="184" t="s">
        <v>63</v>
      </c>
      <c r="C16" s="95">
        <v>79</v>
      </c>
      <c r="D16" s="95">
        <v>1</v>
      </c>
      <c r="E16" s="95">
        <v>2</v>
      </c>
      <c r="F16" s="95">
        <v>0</v>
      </c>
      <c r="G16" s="185">
        <f t="shared" si="0"/>
        <v>82</v>
      </c>
    </row>
    <row r="17" spans="2:7" ht="19.7" customHeight="1">
      <c r="B17" s="184" t="s">
        <v>64</v>
      </c>
      <c r="C17" s="95">
        <v>59</v>
      </c>
      <c r="D17" s="95">
        <v>1</v>
      </c>
      <c r="E17" s="95">
        <v>2</v>
      </c>
      <c r="F17" s="95">
        <v>0</v>
      </c>
      <c r="G17" s="185">
        <f t="shared" si="0"/>
        <v>62</v>
      </c>
    </row>
    <row r="18" spans="2:7" ht="19.7" customHeight="1">
      <c r="B18" s="184" t="s">
        <v>65</v>
      </c>
      <c r="C18" s="95">
        <v>58</v>
      </c>
      <c r="D18" s="95">
        <v>0</v>
      </c>
      <c r="E18" s="95">
        <v>0</v>
      </c>
      <c r="F18" s="95">
        <v>0</v>
      </c>
      <c r="G18" s="185">
        <f t="shared" si="0"/>
        <v>58</v>
      </c>
    </row>
    <row r="19" spans="2:7" ht="19.7" customHeight="1">
      <c r="B19" s="184" t="s">
        <v>66</v>
      </c>
      <c r="C19" s="95">
        <v>35</v>
      </c>
      <c r="D19" s="95">
        <v>2</v>
      </c>
      <c r="E19" s="95">
        <v>0</v>
      </c>
      <c r="F19" s="95">
        <v>0</v>
      </c>
      <c r="G19" s="185">
        <f t="shared" si="0"/>
        <v>37</v>
      </c>
    </row>
    <row r="20" spans="2:7" ht="19.7" customHeight="1">
      <c r="B20" s="184" t="s">
        <v>67</v>
      </c>
      <c r="C20" s="95">
        <v>45</v>
      </c>
      <c r="D20" s="95">
        <v>0</v>
      </c>
      <c r="E20" s="95">
        <v>0</v>
      </c>
      <c r="F20" s="95">
        <v>0</v>
      </c>
      <c r="G20" s="185">
        <f t="shared" si="0"/>
        <v>45</v>
      </c>
    </row>
    <row r="21" spans="2:7" ht="19.7" customHeight="1">
      <c r="B21" s="184" t="s">
        <v>68</v>
      </c>
      <c r="C21" s="95">
        <v>48</v>
      </c>
      <c r="D21" s="95">
        <v>1</v>
      </c>
      <c r="E21" s="95">
        <v>0</v>
      </c>
      <c r="F21" s="95">
        <v>0</v>
      </c>
      <c r="G21" s="186">
        <f t="shared" si="0"/>
        <v>49</v>
      </c>
    </row>
    <row r="22" spans="2:7" ht="19.7" customHeight="1">
      <c r="B22" s="184" t="s">
        <v>69</v>
      </c>
      <c r="C22" s="95">
        <v>17</v>
      </c>
      <c r="D22" s="95">
        <v>0</v>
      </c>
      <c r="E22" s="95">
        <v>0</v>
      </c>
      <c r="F22" s="95">
        <v>0</v>
      </c>
      <c r="G22" s="186">
        <f t="shared" si="0"/>
        <v>17</v>
      </c>
    </row>
    <row r="23" spans="2:7" ht="19.7" customHeight="1">
      <c r="B23" s="184" t="s">
        <v>70</v>
      </c>
      <c r="C23" s="95">
        <v>19</v>
      </c>
      <c r="D23" s="95">
        <v>0</v>
      </c>
      <c r="E23" s="95">
        <v>0</v>
      </c>
      <c r="F23" s="95">
        <v>0</v>
      </c>
      <c r="G23" s="186">
        <f t="shared" si="0"/>
        <v>19</v>
      </c>
    </row>
    <row r="24" spans="2:7" ht="19.7" customHeight="1">
      <c r="B24" s="184" t="s">
        <v>71</v>
      </c>
      <c r="C24" s="95">
        <v>0</v>
      </c>
      <c r="D24" s="95">
        <v>0</v>
      </c>
      <c r="E24" s="95">
        <v>0</v>
      </c>
      <c r="F24" s="95">
        <v>0</v>
      </c>
      <c r="G24" s="186">
        <f t="shared" si="0"/>
        <v>0</v>
      </c>
    </row>
    <row r="25" spans="2:7" ht="19.7" customHeight="1">
      <c r="B25" s="184" t="s">
        <v>72</v>
      </c>
      <c r="C25" s="95">
        <v>11</v>
      </c>
      <c r="D25" s="95">
        <v>0</v>
      </c>
      <c r="E25" s="95">
        <v>0</v>
      </c>
      <c r="F25" s="95">
        <v>0</v>
      </c>
      <c r="G25" s="186">
        <f t="shared" si="0"/>
        <v>11</v>
      </c>
    </row>
    <row r="26" spans="2:7" ht="19.7" customHeight="1">
      <c r="B26" s="184" t="s">
        <v>73</v>
      </c>
      <c r="C26" s="95">
        <v>2</v>
      </c>
      <c r="D26" s="95">
        <v>0</v>
      </c>
      <c r="E26" s="95">
        <v>0</v>
      </c>
      <c r="F26" s="95">
        <v>0</v>
      </c>
      <c r="G26" s="186">
        <f t="shared" si="0"/>
        <v>2</v>
      </c>
    </row>
    <row r="27" spans="2:7" ht="19.7" customHeight="1">
      <c r="B27" s="184" t="s">
        <v>74</v>
      </c>
      <c r="C27" s="95">
        <v>1</v>
      </c>
      <c r="D27" s="95">
        <v>0</v>
      </c>
      <c r="E27" s="95">
        <v>0</v>
      </c>
      <c r="F27" s="95">
        <v>0</v>
      </c>
      <c r="G27" s="186">
        <f t="shared" si="0"/>
        <v>1</v>
      </c>
    </row>
    <row r="28" spans="2:7" ht="19.7" customHeight="1">
      <c r="B28" s="184" t="s">
        <v>75</v>
      </c>
      <c r="C28" s="95">
        <v>0</v>
      </c>
      <c r="D28" s="95">
        <v>0</v>
      </c>
      <c r="E28" s="95">
        <v>0</v>
      </c>
      <c r="F28" s="95">
        <v>0</v>
      </c>
      <c r="G28" s="186">
        <f t="shared" si="0"/>
        <v>0</v>
      </c>
    </row>
    <row r="29" spans="2:7" ht="19.7" customHeight="1">
      <c r="B29" s="335" t="s">
        <v>166</v>
      </c>
      <c r="C29" s="336">
        <v>22</v>
      </c>
      <c r="D29" s="336">
        <v>0</v>
      </c>
      <c r="E29" s="336">
        <v>0</v>
      </c>
      <c r="F29" s="336">
        <v>0</v>
      </c>
      <c r="G29" s="186">
        <f t="shared" si="0"/>
        <v>22</v>
      </c>
    </row>
    <row r="30" spans="2:7" ht="12" customHeight="1" thickBot="1">
      <c r="B30" s="96"/>
      <c r="C30" s="97"/>
      <c r="D30" s="97"/>
      <c r="E30" s="97"/>
      <c r="F30" s="97"/>
      <c r="G30" s="97"/>
    </row>
    <row r="31" spans="2:7" ht="30" customHeight="1" thickBot="1">
      <c r="B31" s="187" t="s">
        <v>117</v>
      </c>
      <c r="C31" s="247">
        <f>SUM(C13:C30)</f>
        <v>554</v>
      </c>
      <c r="D31" s="247">
        <f>SUM(D13:D30)</f>
        <v>10</v>
      </c>
      <c r="E31" s="247">
        <f>SUM(E13:E30)</f>
        <v>7</v>
      </c>
      <c r="F31" s="247">
        <f>SUM(F13:F30)</f>
        <v>0</v>
      </c>
      <c r="G31" s="248">
        <f>SUM(C31:F31)</f>
        <v>571</v>
      </c>
    </row>
    <row r="32" spans="2:7" ht="10.5" customHeight="1">
      <c r="B32" s="98"/>
      <c r="C32" s="99"/>
      <c r="D32" s="99"/>
      <c r="E32" s="99"/>
      <c r="F32" s="99"/>
      <c r="G32" s="99"/>
    </row>
    <row r="33" spans="2:10" ht="21.2" customHeight="1">
      <c r="B33" s="184" t="s">
        <v>76</v>
      </c>
      <c r="C33" s="95">
        <v>5</v>
      </c>
      <c r="D33" s="95">
        <v>0</v>
      </c>
      <c r="E33" s="95">
        <v>0</v>
      </c>
      <c r="F33" s="95">
        <v>0</v>
      </c>
      <c r="G33" s="186">
        <f>Tabla12[[#This Row],[CAIDA DE PERSONA]]+Tabla12[[#This Row],[VOLCADURAS]]+Tabla12[[#This Row],[ATROPELLOS]]+Tabla12[[#This Row],[CHOQUES]]</f>
        <v>5</v>
      </c>
    </row>
    <row r="34" spans="2:10" ht="21.2" customHeight="1">
      <c r="B34" s="184" t="s">
        <v>77</v>
      </c>
      <c r="C34" s="95">
        <v>0</v>
      </c>
      <c r="D34" s="95">
        <v>0</v>
      </c>
      <c r="E34" s="100">
        <v>0</v>
      </c>
      <c r="F34" s="95">
        <v>0</v>
      </c>
      <c r="G34" s="186">
        <f>Tabla12[[#This Row],[CAIDA DE PERSONA]]+Tabla12[[#This Row],[VOLCADURAS]]+Tabla12[[#This Row],[ATROPELLOS]]+Tabla12[[#This Row],[CHOQUES]]</f>
        <v>0</v>
      </c>
      <c r="J34" s="19"/>
    </row>
    <row r="35" spans="2:10" ht="21.2" customHeight="1">
      <c r="B35" s="184" t="s">
        <v>78</v>
      </c>
      <c r="C35" s="95">
        <v>0</v>
      </c>
      <c r="D35" s="95">
        <v>0</v>
      </c>
      <c r="E35" s="100">
        <v>0</v>
      </c>
      <c r="F35" s="95">
        <v>0</v>
      </c>
      <c r="G35" s="186">
        <f>Tabla12[[#This Row],[CAIDA DE PERSONA]]+Tabla12[[#This Row],[VOLCADURAS]]+Tabla12[[#This Row],[ATROPELLOS]]+Tabla12[[#This Row],[CHOQUES]]</f>
        <v>0</v>
      </c>
      <c r="J35" s="19"/>
    </row>
    <row r="36" spans="2:10" ht="21.2" customHeight="1">
      <c r="B36" s="184" t="s">
        <v>79</v>
      </c>
      <c r="C36" s="95">
        <v>0</v>
      </c>
      <c r="D36" s="95">
        <v>0</v>
      </c>
      <c r="E36" s="95">
        <v>0</v>
      </c>
      <c r="F36" s="95">
        <v>0</v>
      </c>
      <c r="G36" s="186">
        <f>Tabla12[[#This Row],[CAIDA DE PERSONA]]+Tabla12[[#This Row],[VOLCADURAS]]+Tabla12[[#This Row],[ATROPELLOS]]+Tabla12[[#This Row],[CHOQUES]]</f>
        <v>0</v>
      </c>
      <c r="J36" s="19"/>
    </row>
    <row r="37" spans="2:10" ht="17.25" customHeight="1" thickBot="1">
      <c r="B37" s="96"/>
      <c r="C37" s="97"/>
      <c r="D37" s="97"/>
      <c r="E37" s="97"/>
      <c r="F37" s="97"/>
      <c r="G37" s="97"/>
      <c r="J37" s="24"/>
    </row>
    <row r="38" spans="2:10" ht="29.25" customHeight="1" thickBot="1">
      <c r="B38" s="187" t="s">
        <v>80</v>
      </c>
      <c r="C38" s="247">
        <f>SUM(C33:C37)</f>
        <v>5</v>
      </c>
      <c r="D38" s="247">
        <f>SUM(D33:D37)</f>
        <v>0</v>
      </c>
      <c r="E38" s="247">
        <f>SUM(E33:E37)</f>
        <v>0</v>
      </c>
      <c r="F38" s="247">
        <f>SUM(F33:F37)</f>
        <v>0</v>
      </c>
      <c r="G38" s="248">
        <f>SUM(C38:F38)</f>
        <v>5</v>
      </c>
    </row>
    <row r="39" spans="2:10" ht="18.75" customHeight="1" thickBot="1">
      <c r="B39" s="188"/>
      <c r="C39" s="189"/>
      <c r="D39" s="189"/>
      <c r="E39" s="189"/>
      <c r="F39" s="189"/>
      <c r="G39" s="189"/>
    </row>
    <row r="40" spans="2:10" ht="25.5" customHeight="1">
      <c r="B40" s="190" t="s">
        <v>5</v>
      </c>
      <c r="C40" s="249">
        <f>C38+C31</f>
        <v>559</v>
      </c>
      <c r="D40" s="249">
        <f t="shared" ref="D40:G40" si="1">D38+D31</f>
        <v>10</v>
      </c>
      <c r="E40" s="249">
        <f t="shared" si="1"/>
        <v>7</v>
      </c>
      <c r="F40" s="249">
        <f t="shared" si="1"/>
        <v>0</v>
      </c>
      <c r="G40" s="250">
        <f t="shared" si="1"/>
        <v>576</v>
      </c>
    </row>
    <row r="41" spans="2:10" ht="18.75" customHeight="1">
      <c r="C41" s="20"/>
      <c r="D41" s="19"/>
      <c r="E41" s="19"/>
      <c r="F41" s="19"/>
      <c r="G41" s="19"/>
      <c r="H41" s="19"/>
    </row>
    <row r="42" spans="2:10" ht="30.95" customHeight="1"/>
    <row r="43" spans="2:10" ht="30.95" customHeight="1"/>
    <row r="44" spans="2:10" ht="30.95" customHeight="1"/>
    <row r="45" spans="2:10" ht="30.95" customHeight="1">
      <c r="C45" s="22"/>
      <c r="D45" s="365" t="s">
        <v>120</v>
      </c>
      <c r="E45" s="365"/>
      <c r="F45" s="365"/>
      <c r="G45" s="365"/>
      <c r="H45" s="22"/>
    </row>
    <row r="46" spans="2:10" ht="30.95" customHeight="1">
      <c r="C46" s="16"/>
      <c r="D46" s="365"/>
      <c r="E46" s="365"/>
      <c r="F46" s="365"/>
      <c r="G46" s="365"/>
      <c r="H46" s="16"/>
    </row>
    <row r="47" spans="2:10" ht="30.95" customHeight="1">
      <c r="C47" s="7"/>
      <c r="D47" s="7"/>
      <c r="E47" s="7"/>
      <c r="F47" s="7"/>
      <c r="G47" s="7"/>
      <c r="H47" s="7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0"/>
      <c r="D52" s="19"/>
      <c r="E52" s="19"/>
      <c r="F52" s="19"/>
      <c r="G52" s="19"/>
      <c r="H52" s="19"/>
    </row>
    <row r="53" spans="3:8" ht="30.95" customHeight="1">
      <c r="C53" s="23"/>
      <c r="D53" s="18"/>
      <c r="E53" s="18"/>
      <c r="F53" s="18"/>
      <c r="G53" s="18"/>
      <c r="H53" s="18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0"/>
      <c r="D55" s="19"/>
      <c r="E55" s="19"/>
      <c r="F55" s="19"/>
      <c r="G55" s="19"/>
      <c r="H55" s="19"/>
    </row>
    <row r="56" spans="3:8" ht="30.95" customHeight="1">
      <c r="C56" s="21"/>
      <c r="D56" s="19"/>
      <c r="E56" s="19"/>
      <c r="F56" s="19"/>
      <c r="G56" s="19"/>
      <c r="H56" s="19"/>
    </row>
  </sheetData>
  <mergeCells count="1">
    <mergeCell ref="D45:G46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topLeftCell="A62" zoomScaleNormal="100" workbookViewId="0">
      <selection activeCell="D28" sqref="D28"/>
    </sheetView>
  </sheetViews>
  <sheetFormatPr baseColWidth="10" defaultRowHeight="12.75"/>
  <cols>
    <col min="1" max="1" width="22.5703125" style="15" customWidth="1"/>
    <col min="2" max="2" width="14.85546875" style="15" customWidth="1"/>
    <col min="3" max="3" width="18.85546875" style="15" customWidth="1"/>
    <col min="4" max="4" width="19.42578125" style="15" customWidth="1"/>
    <col min="5" max="5" width="19.140625" style="15" customWidth="1"/>
    <col min="6" max="6" width="15.5703125" style="15" customWidth="1"/>
    <col min="7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6" ht="18" customHeight="1"/>
    <row r="2" spans="1:6" ht="12.75" customHeight="1">
      <c r="A2" s="49"/>
      <c r="B2" s="49"/>
      <c r="C2" s="49"/>
      <c r="D2" s="49"/>
      <c r="E2" s="49"/>
      <c r="F2" s="50"/>
    </row>
    <row r="3" spans="1:6" ht="12.75" customHeight="1">
      <c r="A3" s="49"/>
      <c r="B3" s="49"/>
      <c r="C3" s="49"/>
      <c r="D3" s="49"/>
      <c r="E3" s="49"/>
      <c r="F3" s="50"/>
    </row>
    <row r="4" spans="1:6" ht="7.5" customHeight="1">
      <c r="A4" s="49"/>
      <c r="B4" s="49"/>
      <c r="C4" s="49"/>
      <c r="D4" s="49"/>
      <c r="E4" s="49"/>
      <c r="F4" s="50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6"/>
      <c r="B10" s="16"/>
      <c r="C10" s="16"/>
      <c r="D10" s="16"/>
      <c r="E10" s="16"/>
      <c r="F10" s="16"/>
    </row>
    <row r="11" spans="1:6" ht="19.7" customHeight="1"/>
    <row r="12" spans="1:6" ht="19.7" customHeight="1"/>
    <row r="13" spans="1:6" ht="19.7" customHeight="1">
      <c r="A13" s="117"/>
      <c r="B13" s="117"/>
      <c r="C13" s="117"/>
      <c r="D13" s="117"/>
      <c r="E13" s="117"/>
      <c r="F13" s="117"/>
    </row>
    <row r="14" spans="1:6" ht="33" customHeight="1">
      <c r="A14" s="200" t="s">
        <v>32</v>
      </c>
      <c r="B14" s="200" t="s">
        <v>1</v>
      </c>
      <c r="C14" s="200" t="s">
        <v>2</v>
      </c>
      <c r="D14" s="200" t="s">
        <v>3</v>
      </c>
      <c r="E14" s="200" t="s">
        <v>33</v>
      </c>
      <c r="F14" s="201" t="s">
        <v>17</v>
      </c>
    </row>
    <row r="15" spans="1:6" ht="19.7" customHeight="1">
      <c r="A15" s="192" t="s">
        <v>34</v>
      </c>
      <c r="B15" s="197">
        <v>5</v>
      </c>
      <c r="C15" s="197">
        <v>0</v>
      </c>
      <c r="D15" s="197">
        <v>0</v>
      </c>
      <c r="E15" s="197">
        <v>0</v>
      </c>
      <c r="F15" s="193">
        <f t="shared" ref="F15:F38" si="0">SUM(B15:E15)</f>
        <v>5</v>
      </c>
    </row>
    <row r="16" spans="1:6" ht="19.7" customHeight="1">
      <c r="A16" s="192" t="s">
        <v>35</v>
      </c>
      <c r="B16" s="197">
        <v>3</v>
      </c>
      <c r="C16" s="197">
        <v>0</v>
      </c>
      <c r="D16" s="197">
        <v>0</v>
      </c>
      <c r="E16" s="197">
        <v>0</v>
      </c>
      <c r="F16" s="193">
        <f t="shared" si="0"/>
        <v>3</v>
      </c>
    </row>
    <row r="17" spans="1:6" ht="19.7" customHeight="1">
      <c r="A17" s="192" t="s">
        <v>36</v>
      </c>
      <c r="B17" s="197">
        <v>8</v>
      </c>
      <c r="C17" s="197">
        <v>0</v>
      </c>
      <c r="D17" s="197">
        <v>1</v>
      </c>
      <c r="E17" s="197">
        <v>0</v>
      </c>
      <c r="F17" s="193">
        <f t="shared" si="0"/>
        <v>9</v>
      </c>
    </row>
    <row r="18" spans="1:6" ht="19.7" customHeight="1">
      <c r="A18" s="192" t="s">
        <v>37</v>
      </c>
      <c r="B18" s="197">
        <v>2</v>
      </c>
      <c r="C18" s="197">
        <v>0</v>
      </c>
      <c r="D18" s="197">
        <v>0</v>
      </c>
      <c r="E18" s="197">
        <v>0</v>
      </c>
      <c r="F18" s="193">
        <f t="shared" si="0"/>
        <v>2</v>
      </c>
    </row>
    <row r="19" spans="1:6" ht="19.7" customHeight="1">
      <c r="A19" s="192" t="s">
        <v>38</v>
      </c>
      <c r="B19" s="197">
        <v>1</v>
      </c>
      <c r="C19" s="197">
        <v>0</v>
      </c>
      <c r="D19" s="197">
        <v>0</v>
      </c>
      <c r="E19" s="197">
        <v>0</v>
      </c>
      <c r="F19" s="193">
        <f t="shared" si="0"/>
        <v>1</v>
      </c>
    </row>
    <row r="20" spans="1:6" ht="19.7" customHeight="1">
      <c r="A20" s="192" t="s">
        <v>39</v>
      </c>
      <c r="B20" s="197">
        <v>1</v>
      </c>
      <c r="C20" s="197">
        <v>0</v>
      </c>
      <c r="D20" s="197">
        <v>0</v>
      </c>
      <c r="E20" s="197">
        <v>0</v>
      </c>
      <c r="F20" s="193">
        <f t="shared" si="0"/>
        <v>1</v>
      </c>
    </row>
    <row r="21" spans="1:6" ht="19.7" customHeight="1">
      <c r="A21" s="192" t="s">
        <v>40</v>
      </c>
      <c r="B21" s="197">
        <v>8</v>
      </c>
      <c r="C21" s="197">
        <v>0</v>
      </c>
      <c r="D21" s="197">
        <v>0</v>
      </c>
      <c r="E21" s="197">
        <v>0</v>
      </c>
      <c r="F21" s="193">
        <f t="shared" si="0"/>
        <v>8</v>
      </c>
    </row>
    <row r="22" spans="1:6" ht="19.7" customHeight="1">
      <c r="A22" s="192" t="s">
        <v>41</v>
      </c>
      <c r="B22" s="197">
        <v>17</v>
      </c>
      <c r="C22" s="197">
        <v>0</v>
      </c>
      <c r="D22" s="197">
        <v>0</v>
      </c>
      <c r="E22" s="197">
        <v>0</v>
      </c>
      <c r="F22" s="193">
        <f t="shared" si="0"/>
        <v>17</v>
      </c>
    </row>
    <row r="23" spans="1:6" ht="19.7" customHeight="1">
      <c r="A23" s="192" t="s">
        <v>42</v>
      </c>
      <c r="B23" s="197">
        <v>26</v>
      </c>
      <c r="C23" s="197">
        <v>1</v>
      </c>
      <c r="D23" s="197">
        <v>0</v>
      </c>
      <c r="E23" s="197">
        <v>0</v>
      </c>
      <c r="F23" s="193">
        <f t="shared" si="0"/>
        <v>27</v>
      </c>
    </row>
    <row r="24" spans="1:6" ht="19.7" customHeight="1">
      <c r="A24" s="192" t="s">
        <v>43</v>
      </c>
      <c r="B24" s="197">
        <v>20</v>
      </c>
      <c r="C24" s="197">
        <v>0</v>
      </c>
      <c r="D24" s="197">
        <v>0</v>
      </c>
      <c r="E24" s="197">
        <v>0</v>
      </c>
      <c r="F24" s="193">
        <f t="shared" si="0"/>
        <v>20</v>
      </c>
    </row>
    <row r="25" spans="1:6" ht="19.7" customHeight="1">
      <c r="A25" s="192" t="s">
        <v>44</v>
      </c>
      <c r="B25" s="197">
        <v>7</v>
      </c>
      <c r="C25" s="197">
        <v>0</v>
      </c>
      <c r="D25" s="197">
        <v>1</v>
      </c>
      <c r="E25" s="197">
        <v>0</v>
      </c>
      <c r="F25" s="185">
        <f t="shared" si="0"/>
        <v>8</v>
      </c>
    </row>
    <row r="26" spans="1:6" ht="19.7" customHeight="1">
      <c r="A26" s="192" t="s">
        <v>45</v>
      </c>
      <c r="B26" s="197">
        <v>10</v>
      </c>
      <c r="C26" s="197">
        <v>0</v>
      </c>
      <c r="D26" s="197">
        <v>1</v>
      </c>
      <c r="E26" s="197">
        <v>0</v>
      </c>
      <c r="F26" s="185">
        <f t="shared" si="0"/>
        <v>11</v>
      </c>
    </row>
    <row r="27" spans="1:6" ht="19.7" customHeight="1">
      <c r="A27" s="192" t="s">
        <v>46</v>
      </c>
      <c r="B27" s="197">
        <v>8</v>
      </c>
      <c r="C27" s="197">
        <v>0</v>
      </c>
      <c r="D27" s="197">
        <v>1</v>
      </c>
      <c r="E27" s="197">
        <v>0</v>
      </c>
      <c r="F27" s="185">
        <f t="shared" si="0"/>
        <v>9</v>
      </c>
    </row>
    <row r="28" spans="1:6" ht="19.7" customHeight="1">
      <c r="A28" s="192" t="s">
        <v>47</v>
      </c>
      <c r="B28" s="197">
        <v>12</v>
      </c>
      <c r="C28" s="197">
        <v>2</v>
      </c>
      <c r="D28" s="197">
        <v>0</v>
      </c>
      <c r="E28" s="197">
        <v>0</v>
      </c>
      <c r="F28" s="185">
        <f t="shared" si="0"/>
        <v>14</v>
      </c>
    </row>
    <row r="29" spans="1:6" ht="19.7" customHeight="1">
      <c r="A29" s="192" t="s">
        <v>48</v>
      </c>
      <c r="B29" s="197">
        <v>29</v>
      </c>
      <c r="C29" s="197">
        <v>0</v>
      </c>
      <c r="D29" s="197">
        <v>0</v>
      </c>
      <c r="E29" s="197">
        <v>0</v>
      </c>
      <c r="F29" s="185">
        <f t="shared" si="0"/>
        <v>29</v>
      </c>
    </row>
    <row r="30" spans="1:6" ht="19.7" customHeight="1">
      <c r="A30" s="192" t="s">
        <v>49</v>
      </c>
      <c r="B30" s="197">
        <v>17</v>
      </c>
      <c r="C30" s="197">
        <v>2</v>
      </c>
      <c r="D30" s="197">
        <v>0</v>
      </c>
      <c r="E30" s="197">
        <v>0</v>
      </c>
      <c r="F30" s="185">
        <f t="shared" si="0"/>
        <v>19</v>
      </c>
    </row>
    <row r="31" spans="1:6" ht="19.7" customHeight="1">
      <c r="A31" s="192" t="s">
        <v>50</v>
      </c>
      <c r="B31" s="197">
        <v>18</v>
      </c>
      <c r="C31" s="197">
        <v>2</v>
      </c>
      <c r="D31" s="197">
        <v>0</v>
      </c>
      <c r="E31" s="197">
        <v>0</v>
      </c>
      <c r="F31" s="185">
        <f t="shared" si="0"/>
        <v>20</v>
      </c>
    </row>
    <row r="32" spans="1:6" ht="19.7" customHeight="1">
      <c r="A32" s="192" t="s">
        <v>51</v>
      </c>
      <c r="B32" s="197">
        <v>16</v>
      </c>
      <c r="C32" s="197">
        <v>2</v>
      </c>
      <c r="D32" s="197">
        <v>2</v>
      </c>
      <c r="E32" s="197">
        <v>0</v>
      </c>
      <c r="F32" s="185">
        <f t="shared" si="0"/>
        <v>20</v>
      </c>
    </row>
    <row r="33" spans="1:6" ht="19.7" customHeight="1">
      <c r="A33" s="192" t="s">
        <v>52</v>
      </c>
      <c r="B33" s="197">
        <v>20</v>
      </c>
      <c r="C33" s="197">
        <v>0</v>
      </c>
      <c r="D33" s="197">
        <v>0</v>
      </c>
      <c r="E33" s="197">
        <v>0</v>
      </c>
      <c r="F33" s="185">
        <f t="shared" si="0"/>
        <v>20</v>
      </c>
    </row>
    <row r="34" spans="1:6" ht="19.7" customHeight="1">
      <c r="A34" s="192" t="s">
        <v>53</v>
      </c>
      <c r="B34" s="197">
        <v>17</v>
      </c>
      <c r="C34" s="197">
        <v>0</v>
      </c>
      <c r="D34" s="197">
        <v>0</v>
      </c>
      <c r="E34" s="197">
        <v>0</v>
      </c>
      <c r="F34" s="193">
        <f t="shared" si="0"/>
        <v>17</v>
      </c>
    </row>
    <row r="35" spans="1:6" ht="19.7" customHeight="1">
      <c r="A35" s="192" t="s">
        <v>54</v>
      </c>
      <c r="B35" s="197">
        <v>11</v>
      </c>
      <c r="C35" s="197">
        <v>0</v>
      </c>
      <c r="D35" s="197">
        <v>0</v>
      </c>
      <c r="E35" s="197">
        <v>0</v>
      </c>
      <c r="F35" s="193">
        <f t="shared" si="0"/>
        <v>11</v>
      </c>
    </row>
    <row r="36" spans="1:6" ht="19.7" customHeight="1">
      <c r="A36" s="192" t="s">
        <v>55</v>
      </c>
      <c r="B36" s="197">
        <v>9</v>
      </c>
      <c r="C36" s="197">
        <v>1</v>
      </c>
      <c r="D36" s="197">
        <v>0</v>
      </c>
      <c r="E36" s="197">
        <v>0</v>
      </c>
      <c r="F36" s="193">
        <f t="shared" si="0"/>
        <v>10</v>
      </c>
    </row>
    <row r="37" spans="1:6" s="26" customFormat="1" ht="19.7" customHeight="1">
      <c r="A37" s="192" t="s">
        <v>56</v>
      </c>
      <c r="B37" s="197">
        <v>12</v>
      </c>
      <c r="C37" s="197">
        <v>0</v>
      </c>
      <c r="D37" s="197">
        <v>1</v>
      </c>
      <c r="E37" s="197">
        <v>0</v>
      </c>
      <c r="F37" s="193">
        <f t="shared" si="0"/>
        <v>13</v>
      </c>
    </row>
    <row r="38" spans="1:6" ht="19.7" customHeight="1">
      <c r="A38" s="194" t="s">
        <v>57</v>
      </c>
      <c r="B38" s="197">
        <v>9</v>
      </c>
      <c r="C38" s="197">
        <v>0</v>
      </c>
      <c r="D38" s="197">
        <v>0</v>
      </c>
      <c r="E38" s="197">
        <v>0</v>
      </c>
      <c r="F38" s="193">
        <f t="shared" si="0"/>
        <v>9</v>
      </c>
    </row>
    <row r="39" spans="1:6" ht="16.5" customHeight="1" thickBot="1">
      <c r="A39" s="195"/>
      <c r="B39" s="97"/>
      <c r="C39" s="97"/>
      <c r="D39" s="97"/>
      <c r="E39" s="97"/>
      <c r="F39" s="196" t="s">
        <v>58</v>
      </c>
    </row>
    <row r="40" spans="1:6" ht="27.95" customHeight="1" thickTop="1">
      <c r="A40" s="251" t="s">
        <v>5</v>
      </c>
      <c r="B40" s="198">
        <f>SUM(B15:B39)</f>
        <v>286</v>
      </c>
      <c r="C40" s="198">
        <f>SUM(C15:C39)</f>
        <v>10</v>
      </c>
      <c r="D40" s="198">
        <f>SUM(D15:D39)</f>
        <v>7</v>
      </c>
      <c r="E40" s="198">
        <f>SUM(E15:E38)</f>
        <v>0</v>
      </c>
      <c r="F40" s="199">
        <f>SUM(B40:E40)</f>
        <v>303</v>
      </c>
    </row>
    <row r="41" spans="1:6" ht="27.95" customHeight="1">
      <c r="A41" s="20"/>
      <c r="B41" s="19"/>
      <c r="C41" s="19"/>
      <c r="D41" s="19"/>
      <c r="E41" s="19"/>
      <c r="F41" s="19"/>
    </row>
    <row r="42" spans="1:6" ht="8.25" customHeight="1">
      <c r="A42" s="17"/>
      <c r="B42" s="17"/>
      <c r="C42" s="17"/>
      <c r="D42" s="18"/>
      <c r="E42" s="18"/>
      <c r="F42" s="19"/>
    </row>
    <row r="43" spans="1:6" ht="35.25" customHeight="1">
      <c r="A43" s="20"/>
      <c r="B43" s="19"/>
      <c r="C43" s="19"/>
      <c r="D43" s="19"/>
      <c r="E43" s="19"/>
      <c r="F43" s="19"/>
    </row>
    <row r="44" spans="1:6" ht="35.25" customHeight="1">
      <c r="A44" s="20"/>
      <c r="B44" s="19"/>
      <c r="C44" s="19"/>
      <c r="D44" s="19"/>
      <c r="E44" s="19"/>
      <c r="F44" s="19"/>
    </row>
    <row r="45" spans="1:6" ht="35.25" customHeight="1">
      <c r="A45" s="20"/>
      <c r="B45" s="19"/>
      <c r="C45" s="19"/>
      <c r="D45" s="19"/>
      <c r="E45" s="19"/>
      <c r="F45" s="19"/>
    </row>
    <row r="46" spans="1:6" ht="35.25" customHeight="1">
      <c r="A46" s="20"/>
      <c r="B46" s="19"/>
      <c r="C46" s="19"/>
      <c r="D46" s="19"/>
      <c r="E46" s="19"/>
      <c r="F46" s="19"/>
    </row>
    <row r="47" spans="1:6" ht="51" customHeight="1">
      <c r="A47" s="20"/>
      <c r="B47" s="19"/>
      <c r="C47" s="19"/>
      <c r="D47" s="19"/>
      <c r="E47" s="19"/>
      <c r="F47" s="19"/>
    </row>
    <row r="48" spans="1:6" ht="13.5" customHeight="1">
      <c r="A48" s="20"/>
      <c r="B48" s="19"/>
      <c r="C48" s="19"/>
      <c r="D48" s="19"/>
      <c r="E48" s="19"/>
      <c r="F48" s="19"/>
    </row>
    <row r="49" spans="1:6" ht="18.75" customHeight="1">
      <c r="A49" s="20"/>
      <c r="B49" s="19"/>
      <c r="C49" s="19"/>
      <c r="D49" s="19"/>
      <c r="E49" s="19"/>
      <c r="F49" s="19"/>
    </row>
    <row r="50" spans="1:6" ht="30.95" customHeight="1">
      <c r="A50" s="21"/>
      <c r="B50" s="19"/>
      <c r="C50" s="19"/>
      <c r="D50" s="19"/>
      <c r="E50" s="19"/>
      <c r="F50" s="19"/>
    </row>
    <row r="51" spans="1:6" ht="30.95" customHeight="1">
      <c r="F51" s="19"/>
    </row>
    <row r="52" spans="1:6" ht="30.95" customHeight="1">
      <c r="F52" s="19"/>
    </row>
    <row r="53" spans="1:6" ht="30.95" customHeight="1">
      <c r="A53" s="22"/>
      <c r="B53" s="22"/>
      <c r="C53" s="22"/>
      <c r="D53" s="22"/>
      <c r="E53" s="22"/>
      <c r="F53" s="19"/>
    </row>
    <row r="54" spans="1:6" ht="30.95" customHeight="1">
      <c r="A54" s="16"/>
      <c r="B54" s="16"/>
      <c r="C54" s="16"/>
      <c r="D54" s="16"/>
      <c r="E54" s="16"/>
      <c r="F54" s="19"/>
    </row>
    <row r="55" spans="1:6" ht="30.95" customHeight="1">
      <c r="A55" s="7"/>
      <c r="B55" s="7"/>
      <c r="C55" s="7"/>
      <c r="D55" s="7"/>
      <c r="E55" s="7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0"/>
      <c r="B59" s="19"/>
      <c r="C59" s="19"/>
      <c r="D59" s="19"/>
      <c r="E59" s="19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3"/>
      <c r="B61" s="18"/>
      <c r="C61" s="18"/>
      <c r="D61" s="18"/>
      <c r="E61" s="18"/>
      <c r="F61" s="19"/>
    </row>
    <row r="62" spans="1:6" ht="30.95" customHeight="1">
      <c r="A62" s="20"/>
      <c r="B62" s="19"/>
      <c r="C62" s="19"/>
      <c r="D62" s="19"/>
      <c r="E62" s="19"/>
      <c r="F62" s="19"/>
    </row>
    <row r="63" spans="1:6" ht="30.95" customHeight="1">
      <c r="A63" s="20"/>
      <c r="B63" s="19"/>
      <c r="C63" s="19"/>
      <c r="D63" s="19"/>
      <c r="E63" s="19"/>
      <c r="F63" s="19"/>
    </row>
    <row r="64" spans="1:6" ht="30.95" customHeight="1">
      <c r="A64" s="21"/>
      <c r="B64" s="19"/>
      <c r="C64" s="19"/>
      <c r="D64" s="19"/>
      <c r="E64" s="19"/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">
      <c r="F91" s="19"/>
    </row>
    <row r="92" spans="6:6" ht="15">
      <c r="F92" s="19"/>
    </row>
    <row r="93" spans="6:6" ht="15.75">
      <c r="F93" s="25"/>
    </row>
    <row r="94" spans="6:6" ht="15.75">
      <c r="F94" s="18"/>
    </row>
    <row r="95" spans="6:6" ht="15">
      <c r="F95" s="19"/>
    </row>
    <row r="96" spans="6:6" ht="15.75">
      <c r="F96" s="18"/>
    </row>
    <row r="97" spans="6:6" ht="15">
      <c r="F97" s="19"/>
    </row>
    <row r="98" spans="6:6" ht="15">
      <c r="F98" s="19"/>
    </row>
    <row r="99" spans="6:6" ht="15">
      <c r="F99" s="19"/>
    </row>
    <row r="102" spans="6:6" ht="15.75">
      <c r="F102" s="22"/>
    </row>
    <row r="103" spans="6:6">
      <c r="F103" s="16"/>
    </row>
    <row r="104" spans="6:6" ht="15">
      <c r="F104" s="7"/>
    </row>
    <row r="105" spans="6:6" ht="15">
      <c r="F105" s="19"/>
    </row>
    <row r="106" spans="6:6" ht="15">
      <c r="F106" s="19"/>
    </row>
    <row r="107" spans="6:6" ht="15">
      <c r="F107" s="19"/>
    </row>
    <row r="108" spans="6:6" ht="15">
      <c r="F108" s="19"/>
    </row>
    <row r="109" spans="6:6" ht="15">
      <c r="F109" s="19"/>
    </row>
    <row r="110" spans="6:6" ht="15.75">
      <c r="F110" s="18"/>
    </row>
    <row r="111" spans="6:6" ht="15">
      <c r="F111" s="19"/>
    </row>
    <row r="112" spans="6:6" ht="15">
      <c r="F112" s="19"/>
    </row>
    <row r="113" spans="6:6" ht="15">
      <c r="F113" s="19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0"/>
  <sheetViews>
    <sheetView showGridLines="0" view="pageLayout" topLeftCell="A67" zoomScaleNormal="100" workbookViewId="0">
      <selection activeCell="D28" sqref="D28"/>
    </sheetView>
  </sheetViews>
  <sheetFormatPr baseColWidth="10" defaultRowHeight="12.75"/>
  <cols>
    <col min="1" max="1" width="2.5703125" style="15" customWidth="1"/>
    <col min="2" max="2" width="17" style="15" customWidth="1"/>
    <col min="3" max="4" width="14.28515625" style="15" customWidth="1"/>
    <col min="5" max="5" width="19.42578125" style="15" customWidth="1"/>
    <col min="6" max="6" width="21.85546875" style="15" customWidth="1"/>
    <col min="7" max="7" width="15.5703125" style="15" customWidth="1"/>
    <col min="8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1"/>
      <c r="C9" s="101"/>
      <c r="D9" s="101"/>
      <c r="E9" s="101"/>
      <c r="F9" s="101"/>
      <c r="G9" s="101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91" t="s">
        <v>32</v>
      </c>
      <c r="C13" s="191" t="s">
        <v>175</v>
      </c>
      <c r="D13" s="191" t="s">
        <v>112</v>
      </c>
    </row>
    <row r="14" spans="2:7" ht="21.6" customHeight="1">
      <c r="B14" s="192" t="s">
        <v>34</v>
      </c>
      <c r="C14" s="192"/>
      <c r="D14" s="349">
        <v>1</v>
      </c>
    </row>
    <row r="15" spans="2:7" ht="21.6" customHeight="1">
      <c r="B15" s="192" t="s">
        <v>35</v>
      </c>
      <c r="C15" s="192"/>
      <c r="D15" s="349">
        <v>2</v>
      </c>
    </row>
    <row r="16" spans="2:7" ht="21.6" customHeight="1">
      <c r="B16" s="192" t="s">
        <v>36</v>
      </c>
      <c r="C16" s="192"/>
      <c r="D16" s="350">
        <v>6</v>
      </c>
    </row>
    <row r="17" spans="2:4" ht="21.6" customHeight="1">
      <c r="B17" s="192" t="s">
        <v>37</v>
      </c>
      <c r="C17" s="192"/>
      <c r="D17" s="350">
        <v>1</v>
      </c>
    </row>
    <row r="18" spans="2:4" ht="21.6" customHeight="1">
      <c r="B18" s="192" t="s">
        <v>38</v>
      </c>
      <c r="C18" s="192"/>
      <c r="D18" s="349">
        <v>0</v>
      </c>
    </row>
    <row r="19" spans="2:4" ht="21.6" customHeight="1">
      <c r="B19" s="192" t="s">
        <v>39</v>
      </c>
      <c r="C19" s="192"/>
      <c r="D19" s="349">
        <v>0</v>
      </c>
    </row>
    <row r="20" spans="2:4" ht="21.6" customHeight="1">
      <c r="B20" s="192" t="s">
        <v>40</v>
      </c>
      <c r="C20" s="192"/>
      <c r="D20" s="349">
        <v>1</v>
      </c>
    </row>
    <row r="21" spans="2:4" ht="21.6" customHeight="1">
      <c r="B21" s="192" t="s">
        <v>41</v>
      </c>
      <c r="C21" s="192"/>
      <c r="D21" s="349">
        <v>0</v>
      </c>
    </row>
    <row r="22" spans="2:4" ht="21.6" customHeight="1">
      <c r="B22" s="192" t="s">
        <v>42</v>
      </c>
      <c r="C22" s="192"/>
      <c r="D22" s="349">
        <v>0</v>
      </c>
    </row>
    <row r="23" spans="2:4" ht="21.6" customHeight="1">
      <c r="B23" s="192" t="s">
        <v>43</v>
      </c>
      <c r="C23" s="192"/>
      <c r="D23" s="349">
        <v>0</v>
      </c>
    </row>
    <row r="24" spans="2:4" ht="21.6" customHeight="1">
      <c r="B24" s="192" t="s">
        <v>44</v>
      </c>
      <c r="C24" s="192"/>
      <c r="D24" s="349">
        <v>1</v>
      </c>
    </row>
    <row r="25" spans="2:4" ht="21.6" customHeight="1">
      <c r="B25" s="192" t="s">
        <v>45</v>
      </c>
      <c r="C25" s="192"/>
      <c r="D25" s="349">
        <v>0</v>
      </c>
    </row>
    <row r="26" spans="2:4" ht="21.6" customHeight="1">
      <c r="B26" s="192" t="s">
        <v>46</v>
      </c>
      <c r="C26" s="192">
        <v>1</v>
      </c>
      <c r="D26" s="349">
        <v>0</v>
      </c>
    </row>
    <row r="27" spans="2:4" ht="21.6" customHeight="1">
      <c r="B27" s="192" t="s">
        <v>47</v>
      </c>
      <c r="C27" s="192"/>
      <c r="D27" s="349">
        <v>1</v>
      </c>
    </row>
    <row r="28" spans="2:4" ht="21.6" customHeight="1">
      <c r="B28" s="192" t="s">
        <v>48</v>
      </c>
      <c r="C28" s="192"/>
      <c r="D28" s="349">
        <v>0</v>
      </c>
    </row>
    <row r="29" spans="2:4" ht="21.6" customHeight="1">
      <c r="B29" s="192" t="s">
        <v>49</v>
      </c>
      <c r="C29" s="192"/>
      <c r="D29" s="349">
        <v>1</v>
      </c>
    </row>
    <row r="30" spans="2:4" ht="21.6" customHeight="1">
      <c r="B30" s="192" t="s">
        <v>50</v>
      </c>
      <c r="C30" s="192"/>
      <c r="D30" s="349">
        <v>0</v>
      </c>
    </row>
    <row r="31" spans="2:4" ht="21.6" customHeight="1">
      <c r="B31" s="192" t="s">
        <v>51</v>
      </c>
      <c r="C31" s="192"/>
      <c r="D31" s="349">
        <v>2</v>
      </c>
    </row>
    <row r="32" spans="2:4" ht="21.6" customHeight="1">
      <c r="B32" s="192" t="s">
        <v>52</v>
      </c>
      <c r="C32" s="192"/>
      <c r="D32" s="349">
        <v>1</v>
      </c>
    </row>
    <row r="33" spans="2:9" ht="21.6" customHeight="1">
      <c r="B33" s="192" t="s">
        <v>53</v>
      </c>
      <c r="C33" s="192"/>
      <c r="D33" s="349">
        <v>1</v>
      </c>
    </row>
    <row r="34" spans="2:9" ht="21.6" customHeight="1">
      <c r="B34" s="192" t="s">
        <v>54</v>
      </c>
      <c r="C34" s="192"/>
      <c r="D34" s="349">
        <v>2</v>
      </c>
    </row>
    <row r="35" spans="2:9" ht="21.6" customHeight="1">
      <c r="B35" s="192" t="s">
        <v>55</v>
      </c>
      <c r="C35" s="192"/>
      <c r="D35" s="350">
        <v>3</v>
      </c>
    </row>
    <row r="36" spans="2:9" s="26" customFormat="1" ht="21.6" customHeight="1">
      <c r="B36" s="192" t="s">
        <v>56</v>
      </c>
      <c r="C36" s="192"/>
      <c r="D36" s="349">
        <v>2</v>
      </c>
    </row>
    <row r="37" spans="2:9" ht="21.6" customHeight="1">
      <c r="B37" s="194" t="s">
        <v>57</v>
      </c>
      <c r="C37" s="194"/>
      <c r="D37" s="349">
        <v>2</v>
      </c>
    </row>
    <row r="38" spans="2:9" ht="14.25" customHeight="1">
      <c r="B38" s="351"/>
      <c r="C38" s="351"/>
      <c r="D38" s="352"/>
      <c r="E38" s="18"/>
      <c r="F38" s="18"/>
      <c r="G38" s="18"/>
      <c r="H38" s="19"/>
    </row>
    <row r="39" spans="2:9" ht="27.95" customHeight="1">
      <c r="B39" s="351" t="s">
        <v>5</v>
      </c>
      <c r="C39" s="353">
        <f>SUM(C14:C38)</f>
        <v>1</v>
      </c>
      <c r="D39" s="353">
        <f>SUM(D14:D38)</f>
        <v>27</v>
      </c>
      <c r="E39" s="18"/>
      <c r="F39" s="18"/>
      <c r="G39" s="18"/>
      <c r="H39" s="19"/>
    </row>
    <row r="40" spans="2:9" ht="27.95" customHeight="1">
      <c r="B40" s="17"/>
      <c r="C40" s="18"/>
      <c r="D40" s="18"/>
      <c r="E40" s="18"/>
      <c r="F40" s="18"/>
      <c r="G40" s="19"/>
    </row>
    <row r="41" spans="2:9" ht="27.95" customHeight="1">
      <c r="B41" s="17"/>
      <c r="C41" s="18"/>
      <c r="D41" s="18"/>
      <c r="E41" s="18"/>
      <c r="F41" s="18"/>
      <c r="G41" s="19"/>
    </row>
    <row r="42" spans="2:9" ht="27.95" customHeight="1">
      <c r="B42" s="17"/>
      <c r="C42" s="18"/>
      <c r="D42" s="18"/>
      <c r="E42" s="18"/>
      <c r="F42" s="18"/>
      <c r="G42" s="19"/>
    </row>
    <row r="43" spans="2:9" ht="27.95" customHeight="1">
      <c r="B43" s="17"/>
      <c r="C43" s="18"/>
      <c r="D43" s="18"/>
      <c r="E43" s="18"/>
      <c r="F43" s="18"/>
      <c r="G43" s="19"/>
    </row>
    <row r="44" spans="2:9" ht="27.95" customHeight="1">
      <c r="B44" s="17"/>
      <c r="C44" s="18"/>
      <c r="D44" s="18"/>
      <c r="E44" s="18"/>
      <c r="F44" s="18"/>
      <c r="G44" s="19"/>
    </row>
    <row r="45" spans="2:9" ht="33" customHeight="1">
      <c r="B45" s="102"/>
      <c r="C45" s="102"/>
      <c r="D45" s="102"/>
      <c r="E45" s="102"/>
      <c r="F45" s="102"/>
      <c r="G45" s="102"/>
      <c r="H45" s="52"/>
      <c r="I45" s="52"/>
    </row>
    <row r="46" spans="2:9" ht="33" customHeight="1">
      <c r="B46" s="191" t="s">
        <v>32</v>
      </c>
      <c r="C46" s="191" t="s">
        <v>175</v>
      </c>
      <c r="D46" s="191" t="s">
        <v>112</v>
      </c>
      <c r="H46" s="19"/>
    </row>
    <row r="47" spans="2:9" ht="21.6" customHeight="1">
      <c r="B47" s="348" t="s">
        <v>78</v>
      </c>
      <c r="C47" s="354"/>
      <c r="D47" s="103">
        <v>1</v>
      </c>
      <c r="E47" s="22"/>
      <c r="F47" s="22"/>
      <c r="G47" s="22"/>
      <c r="H47" s="19"/>
    </row>
    <row r="48" spans="2:9" ht="21.6" customHeight="1">
      <c r="B48" s="348" t="s">
        <v>60</v>
      </c>
      <c r="C48" s="354">
        <v>1</v>
      </c>
      <c r="D48" s="104">
        <v>1</v>
      </c>
      <c r="E48" s="16"/>
      <c r="F48" s="16"/>
      <c r="G48" s="16"/>
      <c r="H48" s="19"/>
    </row>
    <row r="49" spans="2:8" ht="21.6" customHeight="1">
      <c r="B49" s="348" t="s">
        <v>61</v>
      </c>
      <c r="C49" s="354"/>
      <c r="D49" s="105">
        <v>3</v>
      </c>
      <c r="E49" s="7"/>
      <c r="F49" s="7"/>
      <c r="G49" s="7"/>
      <c r="H49" s="19"/>
    </row>
    <row r="50" spans="2:8" ht="21.6" customHeight="1">
      <c r="B50" s="348" t="s">
        <v>62</v>
      </c>
      <c r="C50" s="354"/>
      <c r="D50" s="105">
        <v>3</v>
      </c>
      <c r="E50" s="19"/>
      <c r="F50" s="19"/>
      <c r="G50" s="19"/>
      <c r="H50" s="19"/>
    </row>
    <row r="51" spans="2:8" ht="21.6" customHeight="1">
      <c r="B51" s="348" t="s">
        <v>63</v>
      </c>
      <c r="C51" s="354"/>
      <c r="D51" s="105">
        <v>7</v>
      </c>
      <c r="E51" s="19"/>
      <c r="F51" s="19"/>
      <c r="G51" s="19"/>
      <c r="H51" s="19"/>
    </row>
    <row r="52" spans="2:8" ht="21.6" customHeight="1">
      <c r="B52" s="348" t="s">
        <v>64</v>
      </c>
      <c r="C52" s="354"/>
      <c r="D52" s="106">
        <v>1</v>
      </c>
      <c r="E52" s="19"/>
      <c r="F52" s="19"/>
      <c r="G52" s="19"/>
      <c r="H52" s="19"/>
    </row>
    <row r="53" spans="2:8" ht="21.6" customHeight="1">
      <c r="B53" s="348" t="s">
        <v>65</v>
      </c>
      <c r="C53" s="354"/>
      <c r="D53" s="104">
        <v>0</v>
      </c>
      <c r="E53" s="19"/>
      <c r="F53" s="19"/>
      <c r="G53" s="19"/>
      <c r="H53" s="19"/>
    </row>
    <row r="54" spans="2:8" ht="21.6" customHeight="1">
      <c r="B54" s="348" t="s">
        <v>66</v>
      </c>
      <c r="C54" s="354"/>
      <c r="D54" s="104">
        <v>3</v>
      </c>
      <c r="E54" s="19"/>
      <c r="F54" s="19"/>
      <c r="G54" s="19"/>
      <c r="H54" s="19"/>
    </row>
    <row r="55" spans="2:8" ht="21.6" customHeight="1">
      <c r="B55" s="348" t="s">
        <v>67</v>
      </c>
      <c r="C55" s="354"/>
      <c r="D55" s="104">
        <v>1</v>
      </c>
      <c r="E55" s="18"/>
      <c r="F55" s="18"/>
      <c r="G55" s="18"/>
      <c r="H55" s="19"/>
    </row>
    <row r="56" spans="2:8" ht="21.6" customHeight="1">
      <c r="B56" s="348" t="s">
        <v>68</v>
      </c>
      <c r="C56" s="354"/>
      <c r="D56" s="104">
        <v>2</v>
      </c>
      <c r="E56" s="19"/>
      <c r="F56" s="19"/>
      <c r="G56" s="19"/>
      <c r="H56" s="19"/>
    </row>
    <row r="57" spans="2:8" ht="21.6" customHeight="1">
      <c r="B57" s="348" t="s">
        <v>69</v>
      </c>
      <c r="C57" s="354"/>
      <c r="D57" s="104">
        <v>1</v>
      </c>
      <c r="E57" s="19"/>
      <c r="F57" s="19"/>
      <c r="G57" s="19"/>
      <c r="H57" s="19"/>
    </row>
    <row r="58" spans="2:8" ht="21.6" customHeight="1">
      <c r="B58" s="348" t="s">
        <v>70</v>
      </c>
      <c r="C58" s="354"/>
      <c r="D58" s="104">
        <v>3</v>
      </c>
      <c r="E58" s="19"/>
      <c r="F58" s="19"/>
      <c r="G58" s="19"/>
      <c r="H58" s="19"/>
    </row>
    <row r="59" spans="2:8" ht="21.6" customHeight="1">
      <c r="B59" s="348" t="s">
        <v>71</v>
      </c>
      <c r="C59" s="354"/>
      <c r="D59" s="104">
        <v>0</v>
      </c>
      <c r="H59" s="19"/>
    </row>
    <row r="60" spans="2:8" ht="21.6" customHeight="1">
      <c r="B60" s="348" t="s">
        <v>72</v>
      </c>
      <c r="C60" s="354"/>
      <c r="D60" s="104">
        <v>0</v>
      </c>
      <c r="H60" s="19"/>
    </row>
    <row r="61" spans="2:8" ht="21.6" customHeight="1">
      <c r="B61" s="348" t="s">
        <v>73</v>
      </c>
      <c r="C61" s="354"/>
      <c r="D61" s="104">
        <v>0</v>
      </c>
      <c r="H61" s="19"/>
    </row>
    <row r="62" spans="2:8" ht="21.6" customHeight="1">
      <c r="B62" s="348" t="s">
        <v>74</v>
      </c>
      <c r="C62" s="354"/>
      <c r="D62" s="104">
        <v>0</v>
      </c>
      <c r="H62" s="19"/>
    </row>
    <row r="63" spans="2:8" ht="21.6" customHeight="1">
      <c r="B63" s="348" t="s">
        <v>108</v>
      </c>
      <c r="C63" s="354"/>
      <c r="D63" s="104">
        <v>1</v>
      </c>
      <c r="H63" s="19"/>
    </row>
    <row r="64" spans="2:8" ht="21.6" customHeight="1">
      <c r="B64" s="107" t="s">
        <v>5</v>
      </c>
      <c r="C64" s="108">
        <f>SUM(C47:C63)</f>
        <v>1</v>
      </c>
      <c r="D64" s="108">
        <f>SUM(D47:D63)</f>
        <v>27</v>
      </c>
      <c r="H64" s="19"/>
    </row>
    <row r="65" spans="2:7" ht="21.95" customHeight="1">
      <c r="G65" s="19"/>
    </row>
    <row r="66" spans="2:7" ht="3.75" customHeight="1">
      <c r="G66" s="19"/>
    </row>
    <row r="67" spans="2:7" ht="9.75" customHeight="1">
      <c r="D67" s="28"/>
      <c r="G67" s="19"/>
    </row>
    <row r="68" spans="2:7" ht="13.5" customHeight="1">
      <c r="B68" s="368"/>
      <c r="C68" s="368"/>
      <c r="G68" s="19"/>
    </row>
    <row r="69" spans="2:7" ht="21.95" customHeight="1" thickBot="1">
      <c r="G69" s="19"/>
    </row>
    <row r="70" spans="2:7" ht="58.5" customHeight="1" thickBot="1">
      <c r="B70" s="366" t="s">
        <v>118</v>
      </c>
      <c r="C70" s="367"/>
      <c r="E70" s="369" t="s">
        <v>107</v>
      </c>
      <c r="F70" s="370"/>
      <c r="G70" s="19"/>
    </row>
    <row r="71" spans="2:7" ht="15.75" customHeight="1">
      <c r="B71" s="252" t="s">
        <v>119</v>
      </c>
      <c r="C71" s="253" t="s">
        <v>104</v>
      </c>
      <c r="E71" s="256" t="s">
        <v>14</v>
      </c>
      <c r="F71" s="258">
        <v>28</v>
      </c>
      <c r="G71" s="19"/>
    </row>
    <row r="72" spans="2:7" ht="16.5" thickBot="1">
      <c r="B72" s="254" t="s">
        <v>102</v>
      </c>
      <c r="C72" s="260">
        <v>21</v>
      </c>
      <c r="E72" s="257" t="s">
        <v>15</v>
      </c>
      <c r="F72" s="259">
        <v>0</v>
      </c>
      <c r="G72" s="19"/>
    </row>
    <row r="73" spans="2:7" ht="15.75">
      <c r="B73" s="255" t="s">
        <v>103</v>
      </c>
      <c r="C73" s="261">
        <v>6</v>
      </c>
      <c r="G73" s="19"/>
    </row>
    <row r="74" spans="2:7" ht="15">
      <c r="G74" s="19"/>
    </row>
    <row r="75" spans="2:7" ht="27.75" customHeight="1">
      <c r="G75" s="19"/>
    </row>
    <row r="76" spans="2:7" ht="15">
      <c r="G76" s="19"/>
    </row>
    <row r="77" spans="2:7" ht="15">
      <c r="G77" s="19"/>
    </row>
    <row r="78" spans="2:7" ht="15">
      <c r="G78" s="19"/>
    </row>
    <row r="79" spans="2:7" ht="15">
      <c r="G79" s="19"/>
    </row>
    <row r="80" spans="2:7" ht="15.75">
      <c r="G80" s="25"/>
    </row>
    <row r="81" spans="7:7" ht="15.75">
      <c r="G81" s="18"/>
    </row>
    <row r="82" spans="7:7" ht="15">
      <c r="G82" s="19"/>
    </row>
    <row r="83" spans="7:7" ht="15.75">
      <c r="G83" s="18"/>
    </row>
    <row r="84" spans="7:7" ht="15">
      <c r="G84" s="19"/>
    </row>
    <row r="85" spans="7:7" ht="15">
      <c r="G85" s="19"/>
    </row>
    <row r="86" spans="7:7" ht="15">
      <c r="G86" s="19"/>
    </row>
    <row r="89" spans="7:7" ht="15.75">
      <c r="G89" s="22"/>
    </row>
    <row r="90" spans="7:7">
      <c r="G90" s="16"/>
    </row>
    <row r="91" spans="7:7" ht="15">
      <c r="G91" s="7"/>
    </row>
    <row r="92" spans="7:7" ht="15">
      <c r="G92" s="19"/>
    </row>
    <row r="93" spans="7:7" ht="15">
      <c r="G93" s="19"/>
    </row>
    <row r="94" spans="7:7" ht="15">
      <c r="G94" s="19"/>
    </row>
    <row r="95" spans="7:7" ht="15">
      <c r="G95" s="19"/>
    </row>
    <row r="96" spans="7:7" ht="15">
      <c r="G96" s="19"/>
    </row>
    <row r="97" spans="7:7" ht="15.75">
      <c r="G97" s="18"/>
    </row>
    <row r="98" spans="7:7" ht="15">
      <c r="G98" s="19"/>
    </row>
    <row r="99" spans="7:7" ht="15">
      <c r="G99" s="19"/>
    </row>
    <row r="100" spans="7:7" ht="15">
      <c r="G100" s="19"/>
    </row>
  </sheetData>
  <mergeCells count="3">
    <mergeCell ref="B70:C70"/>
    <mergeCell ref="B68:C68"/>
    <mergeCell ref="E70:F70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zoomScaleNormal="100" workbookViewId="0">
      <selection activeCell="D28" sqref="D28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3"/>
      <c r="E5" s="53"/>
      <c r="F5" s="53"/>
      <c r="G5" s="53"/>
    </row>
    <row r="6" spans="2:7" ht="29.25" customHeight="1">
      <c r="D6" s="53"/>
      <c r="E6" s="53"/>
      <c r="F6" s="53"/>
      <c r="G6" s="53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62" t="s">
        <v>81</v>
      </c>
      <c r="C10" s="263" t="s">
        <v>82</v>
      </c>
    </row>
    <row r="11" spans="2:7" ht="21" customHeight="1">
      <c r="B11" s="296" t="s">
        <v>83</v>
      </c>
      <c r="C11" s="284">
        <v>542</v>
      </c>
    </row>
    <row r="12" spans="2:7" ht="20.25" customHeight="1">
      <c r="B12" s="291" t="s">
        <v>84</v>
      </c>
      <c r="C12" s="285">
        <v>435</v>
      </c>
    </row>
    <row r="13" spans="2:7" ht="18.75" customHeight="1">
      <c r="B13" s="291" t="s">
        <v>85</v>
      </c>
      <c r="C13" s="285">
        <v>376</v>
      </c>
    </row>
    <row r="14" spans="2:7" ht="16.5" customHeight="1">
      <c r="B14" s="291" t="s">
        <v>86</v>
      </c>
      <c r="C14" s="285">
        <v>0</v>
      </c>
    </row>
    <row r="15" spans="2:7" ht="27.95" customHeight="1">
      <c r="B15" s="291" t="s">
        <v>87</v>
      </c>
      <c r="C15" s="285">
        <v>87</v>
      </c>
    </row>
    <row r="16" spans="2:7" ht="18" customHeight="1" thickBot="1">
      <c r="B16" s="292" t="s">
        <v>88</v>
      </c>
      <c r="C16" s="286">
        <v>22</v>
      </c>
    </row>
    <row r="17" spans="2:3" ht="13.5" customHeight="1" thickBot="1">
      <c r="B17" s="266"/>
      <c r="C17" s="267"/>
    </row>
    <row r="18" spans="2:3" ht="18.75" customHeight="1" thickBot="1">
      <c r="B18" s="268" t="s">
        <v>101</v>
      </c>
      <c r="C18" s="269" t="s">
        <v>167</v>
      </c>
    </row>
    <row r="19" spans="2:3" ht="15.75" customHeight="1" thickBot="1">
      <c r="B19" s="270"/>
      <c r="C19" s="271"/>
    </row>
    <row r="20" spans="2:3" ht="21" customHeight="1" thickBot="1">
      <c r="B20" s="272" t="s">
        <v>89</v>
      </c>
      <c r="C20" s="273" t="s">
        <v>82</v>
      </c>
    </row>
    <row r="21" spans="2:3" ht="27.95" customHeight="1">
      <c r="B21" s="295" t="s">
        <v>90</v>
      </c>
      <c r="C21" s="287">
        <v>525</v>
      </c>
    </row>
    <row r="22" spans="2:3" ht="27.95" customHeight="1">
      <c r="B22" s="291" t="s">
        <v>91</v>
      </c>
      <c r="C22" s="288">
        <v>1</v>
      </c>
    </row>
    <row r="23" spans="2:3" ht="26.25" customHeight="1">
      <c r="B23" s="291" t="s">
        <v>92</v>
      </c>
      <c r="C23" s="285">
        <v>71</v>
      </c>
    </row>
    <row r="24" spans="2:3" ht="27.95" customHeight="1">
      <c r="B24" s="291" t="s">
        <v>93</v>
      </c>
      <c r="C24" s="285">
        <v>0</v>
      </c>
    </row>
    <row r="25" spans="2:3" ht="24" customHeight="1">
      <c r="B25" s="291" t="s">
        <v>94</v>
      </c>
      <c r="C25" s="285">
        <v>5</v>
      </c>
    </row>
    <row r="26" spans="2:3" ht="18.75" customHeight="1">
      <c r="B26" s="291" t="s">
        <v>95</v>
      </c>
      <c r="C26" s="285"/>
    </row>
    <row r="27" spans="2:3" ht="27.95" customHeight="1">
      <c r="B27" s="291" t="s">
        <v>157</v>
      </c>
      <c r="C27" s="285">
        <v>2</v>
      </c>
    </row>
    <row r="28" spans="2:3" ht="18.75" customHeight="1" thickBot="1">
      <c r="B28" s="264"/>
      <c r="C28" s="265"/>
    </row>
    <row r="29" spans="2:3" ht="21.75" customHeight="1" thickBot="1">
      <c r="B29" s="289" t="s">
        <v>113</v>
      </c>
      <c r="C29" s="290">
        <f>SUM(C21:C27)</f>
        <v>604</v>
      </c>
    </row>
    <row r="30" spans="2:3" ht="8.25" customHeight="1" thickBot="1">
      <c r="B30" s="274"/>
      <c r="C30" s="275"/>
    </row>
    <row r="31" spans="2:3" ht="25.5" customHeight="1" thickBot="1">
      <c r="B31" s="268" t="s">
        <v>100</v>
      </c>
      <c r="C31" s="276" t="s">
        <v>168</v>
      </c>
    </row>
    <row r="32" spans="2:3" ht="12.75" customHeight="1" thickBot="1">
      <c r="B32" s="277"/>
      <c r="C32" s="271"/>
    </row>
    <row r="33" spans="2:3" ht="21.75" customHeight="1">
      <c r="B33" s="278" t="s">
        <v>96</v>
      </c>
      <c r="C33" s="279" t="s">
        <v>5</v>
      </c>
    </row>
    <row r="34" spans="2:3" ht="19.5" customHeight="1">
      <c r="B34" s="291" t="s">
        <v>97</v>
      </c>
      <c r="C34" s="282">
        <v>91</v>
      </c>
    </row>
    <row r="35" spans="2:3" ht="27.95" customHeight="1">
      <c r="B35" s="291" t="s">
        <v>98</v>
      </c>
      <c r="C35" s="282">
        <v>145</v>
      </c>
    </row>
    <row r="36" spans="2:3" ht="25.5" customHeight="1" thickBot="1">
      <c r="B36" s="292" t="s">
        <v>99</v>
      </c>
      <c r="C36" s="283">
        <v>67</v>
      </c>
    </row>
    <row r="37" spans="2:3" ht="7.5" customHeight="1" thickBot="1">
      <c r="B37" s="280"/>
      <c r="C37" s="281"/>
    </row>
    <row r="38" spans="2:3" ht="27" customHeight="1" thickBot="1">
      <c r="B38" s="293" t="s">
        <v>5</v>
      </c>
      <c r="C38" s="294">
        <f>SUM(C34:C37)</f>
        <v>303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71"/>
      <c r="C46" s="371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76"/>
  <sheetViews>
    <sheetView showGridLines="0" view="pageLayout" topLeftCell="A16" zoomScale="75" zoomScaleNormal="50" zoomScaleSheetLayoutView="75" zoomScalePageLayoutView="75" workbookViewId="0">
      <selection activeCell="D28" sqref="D28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2:16" ht="15" customHeight="1"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10" t="s">
        <v>0</v>
      </c>
      <c r="C13" s="111" t="s">
        <v>30</v>
      </c>
    </row>
    <row r="14" spans="2:16" ht="30.95" customHeight="1">
      <c r="B14" s="112" t="s">
        <v>173</v>
      </c>
      <c r="C14" s="302">
        <v>429</v>
      </c>
    </row>
    <row r="15" spans="2:16" ht="24.75" customHeight="1">
      <c r="B15" s="114" t="s">
        <v>145</v>
      </c>
      <c r="C15" s="303">
        <v>395</v>
      </c>
    </row>
    <row r="16" spans="2:16" ht="15" customHeight="1" thickBot="1">
      <c r="B16" s="82"/>
      <c r="C16" s="113"/>
    </row>
    <row r="17" spans="2:3" ht="57" thickTop="1">
      <c r="B17" s="115" t="s">
        <v>21</v>
      </c>
      <c r="C17" s="116">
        <f>(C14*E12/C15)-100</f>
        <v>8.607594936708864</v>
      </c>
    </row>
    <row r="23" spans="2:3" ht="15.75" thickBot="1"/>
    <row r="24" spans="2:3" ht="18.75">
      <c r="B24" s="118" t="s">
        <v>115</v>
      </c>
      <c r="C24" s="119">
        <v>225</v>
      </c>
    </row>
    <row r="25" spans="2:3" ht="18.75">
      <c r="B25" s="120" t="s">
        <v>122</v>
      </c>
      <c r="C25" s="121">
        <v>204</v>
      </c>
    </row>
    <row r="26" spans="2:3" ht="18.75">
      <c r="B26" s="120" t="s">
        <v>116</v>
      </c>
      <c r="C26" s="121"/>
    </row>
    <row r="27" spans="2:3" ht="19.5" thickBot="1">
      <c r="B27" s="122" t="s">
        <v>121</v>
      </c>
      <c r="C27" s="123"/>
    </row>
    <row r="28" spans="2:3" ht="21">
      <c r="B28" s="124"/>
      <c r="C28" s="301">
        <f>SUM(C24:C27)</f>
        <v>429</v>
      </c>
    </row>
    <row r="36" spans="1:11" ht="40.9" customHeight="1"/>
    <row r="37" spans="1:11" ht="52.9" customHeight="1"/>
    <row r="38" spans="1:11" ht="21.75" customHeight="1"/>
    <row r="44" spans="1:11" ht="15" customHeight="1">
      <c r="A44" s="53"/>
      <c r="B44" s="53"/>
      <c r="C44" s="53"/>
      <c r="D44" s="53"/>
      <c r="E44" s="53"/>
      <c r="F44" s="53"/>
      <c r="G44" s="53"/>
      <c r="H44" s="53"/>
    </row>
    <row r="45" spans="1:11" ht="15" customHeight="1">
      <c r="A45" s="53"/>
      <c r="B45" s="53"/>
      <c r="C45" s="53"/>
      <c r="D45" s="53"/>
      <c r="E45" s="53"/>
      <c r="F45" s="53"/>
      <c r="G45" s="53"/>
      <c r="H45" s="53"/>
    </row>
    <row r="46" spans="1:11" ht="15" customHeight="1">
      <c r="A46" s="53"/>
      <c r="B46" s="53"/>
      <c r="C46" s="53"/>
      <c r="D46" s="53"/>
      <c r="E46" s="53"/>
      <c r="F46" s="53"/>
      <c r="G46" s="53"/>
      <c r="H46" s="53"/>
    </row>
    <row r="48" spans="1:11" ht="15" customHeight="1"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15" customHeight="1">
      <c r="C49" s="54"/>
      <c r="D49" s="54"/>
      <c r="E49" s="54"/>
      <c r="F49" s="54"/>
      <c r="G49" s="54"/>
      <c r="H49" s="54"/>
      <c r="I49" s="54"/>
      <c r="J49" s="54"/>
      <c r="K49" s="54"/>
    </row>
    <row r="50" spans="2:11" ht="15" customHeight="1">
      <c r="C50" s="54"/>
      <c r="D50" s="54"/>
      <c r="E50" s="54"/>
      <c r="F50" s="54"/>
      <c r="G50" s="54"/>
      <c r="H50" s="54"/>
      <c r="I50" s="54"/>
      <c r="J50" s="54"/>
      <c r="K50" s="54"/>
    </row>
    <row r="52" spans="2:11" ht="15.75" thickBot="1"/>
    <row r="53" spans="2:11" ht="21.75" thickBot="1">
      <c r="B53" s="372" t="s">
        <v>155</v>
      </c>
      <c r="C53" s="373"/>
      <c r="D53" s="124"/>
      <c r="E53" s="124"/>
      <c r="F53" s="124"/>
      <c r="G53" s="376" t="s">
        <v>153</v>
      </c>
      <c r="H53" s="377"/>
      <c r="I53" s="378"/>
    </row>
    <row r="54" spans="2:11" ht="18.75">
      <c r="B54" s="126" t="s">
        <v>135</v>
      </c>
      <c r="C54" s="127">
        <v>318</v>
      </c>
      <c r="D54" s="124"/>
      <c r="E54" s="124"/>
      <c r="F54" s="124"/>
      <c r="G54" s="379" t="s">
        <v>14</v>
      </c>
      <c r="H54" s="380"/>
      <c r="I54" s="298">
        <v>7</v>
      </c>
    </row>
    <row r="55" spans="2:11" ht="12" customHeight="1">
      <c r="B55" s="128"/>
      <c r="C55" s="129"/>
      <c r="D55" s="124"/>
      <c r="E55" s="124"/>
      <c r="F55" s="124"/>
      <c r="G55" s="385"/>
      <c r="H55" s="386"/>
      <c r="I55" s="299"/>
    </row>
    <row r="56" spans="2:11" ht="18.75">
      <c r="B56" s="128" t="s">
        <v>136</v>
      </c>
      <c r="C56" s="129">
        <v>236</v>
      </c>
      <c r="D56" s="124"/>
      <c r="E56" s="124"/>
      <c r="F56" s="124"/>
      <c r="G56" s="381" t="s">
        <v>154</v>
      </c>
      <c r="H56" s="382"/>
      <c r="I56" s="299">
        <v>15</v>
      </c>
    </row>
    <row r="57" spans="2:11" ht="9.75" customHeight="1">
      <c r="B57" s="128"/>
      <c r="C57" s="129"/>
      <c r="D57" s="124"/>
      <c r="E57" s="124"/>
      <c r="F57" s="124"/>
      <c r="G57" s="385"/>
      <c r="H57" s="386"/>
      <c r="I57" s="299"/>
    </row>
    <row r="58" spans="2:11" ht="19.5" thickBot="1">
      <c r="B58" s="130" t="s">
        <v>137</v>
      </c>
      <c r="C58" s="131">
        <v>13</v>
      </c>
      <c r="D58" s="124"/>
      <c r="E58" s="124"/>
      <c r="F58" s="124"/>
      <c r="G58" s="383" t="s">
        <v>5</v>
      </c>
      <c r="H58" s="384"/>
      <c r="I58" s="300">
        <v>22</v>
      </c>
    </row>
    <row r="59" spans="2:11" ht="18.75">
      <c r="B59" s="125"/>
      <c r="C59" s="125"/>
      <c r="D59" s="124"/>
      <c r="E59" s="124"/>
      <c r="F59" s="124"/>
      <c r="G59" s="124"/>
      <c r="H59" s="124"/>
      <c r="I59" s="124"/>
    </row>
    <row r="60" spans="2:11" ht="15" customHeight="1" thickBot="1">
      <c r="B60" s="132"/>
      <c r="C60" s="132"/>
      <c r="D60" s="132"/>
      <c r="E60" s="132"/>
      <c r="F60" s="132"/>
      <c r="G60" s="132"/>
      <c r="H60" s="132"/>
      <c r="I60" s="132"/>
      <c r="J60" s="54"/>
      <c r="K60" s="54"/>
    </row>
    <row r="61" spans="2:11" ht="24" customHeight="1" thickBot="1">
      <c r="B61" s="374" t="s">
        <v>92</v>
      </c>
      <c r="C61" s="375"/>
      <c r="D61" s="132"/>
      <c r="E61" s="132"/>
      <c r="I61" s="132"/>
      <c r="J61" s="54"/>
      <c r="K61" s="54"/>
    </row>
    <row r="62" spans="2:11" ht="2.25" customHeight="1" thickBot="1">
      <c r="B62" s="124"/>
      <c r="C62" s="124"/>
      <c r="D62" s="124"/>
      <c r="E62" s="124"/>
      <c r="I62" s="124"/>
    </row>
    <row r="63" spans="2:11" ht="21.75" thickBot="1">
      <c r="B63" s="221" t="s">
        <v>92</v>
      </c>
      <c r="C63" s="222">
        <v>71</v>
      </c>
      <c r="D63" s="124"/>
      <c r="E63" s="124"/>
      <c r="I63" s="124"/>
    </row>
    <row r="64" spans="2:11" ht="8.25" customHeight="1">
      <c r="B64" s="223"/>
      <c r="C64" s="297"/>
      <c r="D64" s="124"/>
      <c r="E64" s="124"/>
      <c r="I64" s="124"/>
    </row>
    <row r="65" spans="2:9" ht="37.5">
      <c r="B65" s="224" t="s">
        <v>138</v>
      </c>
      <c r="C65" s="129">
        <v>0</v>
      </c>
      <c r="D65" s="124"/>
      <c r="E65" s="124"/>
      <c r="I65" s="124"/>
    </row>
    <row r="66" spans="2:9" ht="6" customHeight="1">
      <c r="B66" s="120"/>
      <c r="C66" s="129"/>
      <c r="D66" s="124"/>
      <c r="E66" s="124"/>
      <c r="I66" s="124"/>
    </row>
    <row r="67" spans="2:9" ht="18.75">
      <c r="B67" s="120" t="s">
        <v>139</v>
      </c>
      <c r="C67" s="129">
        <v>45</v>
      </c>
      <c r="D67" s="124"/>
      <c r="E67" s="124"/>
      <c r="F67" s="124"/>
      <c r="G67" s="124"/>
      <c r="H67" s="124"/>
      <c r="I67" s="124"/>
    </row>
    <row r="68" spans="2:9" ht="7.5" customHeight="1">
      <c r="B68" s="120"/>
      <c r="C68" s="129"/>
      <c r="D68" s="124"/>
      <c r="E68" s="124"/>
      <c r="F68" s="124"/>
      <c r="G68" s="124"/>
      <c r="H68" s="124"/>
      <c r="I68" s="124"/>
    </row>
    <row r="69" spans="2:9" ht="17.25" customHeight="1">
      <c r="B69" s="120" t="s">
        <v>140</v>
      </c>
      <c r="C69" s="129">
        <v>8</v>
      </c>
      <c r="D69" s="124"/>
      <c r="E69" s="124"/>
      <c r="F69" s="124"/>
      <c r="G69" s="124"/>
      <c r="H69" s="124"/>
      <c r="I69" s="124"/>
    </row>
    <row r="70" spans="2:9" ht="7.5" customHeight="1">
      <c r="B70" s="120"/>
      <c r="C70" s="129"/>
      <c r="D70" s="124"/>
      <c r="E70" s="124"/>
      <c r="F70" s="124"/>
      <c r="G70" s="124"/>
      <c r="H70" s="124"/>
      <c r="I70" s="124"/>
    </row>
    <row r="71" spans="2:9" ht="18.75">
      <c r="B71" s="120" t="s">
        <v>137</v>
      </c>
      <c r="C71" s="129">
        <v>18</v>
      </c>
      <c r="D71" s="124"/>
      <c r="E71" s="124"/>
      <c r="F71" s="124"/>
      <c r="G71" s="124"/>
      <c r="H71" s="124"/>
      <c r="I71" s="124"/>
    </row>
    <row r="72" spans="2:9" ht="8.25" customHeight="1">
      <c r="B72" s="120"/>
      <c r="C72" s="129"/>
      <c r="D72" s="124"/>
      <c r="E72" s="124"/>
      <c r="F72" s="124"/>
      <c r="G72" s="124"/>
      <c r="H72" s="124"/>
      <c r="I72" s="124"/>
    </row>
    <row r="73" spans="2:9" ht="18.75">
      <c r="B73" s="120" t="s">
        <v>14</v>
      </c>
      <c r="C73" s="129">
        <v>24</v>
      </c>
      <c r="D73" s="124"/>
      <c r="E73" s="124"/>
      <c r="F73" s="124"/>
      <c r="G73" s="124"/>
      <c r="H73" s="124"/>
      <c r="I73" s="124"/>
    </row>
    <row r="74" spans="2:9" ht="8.25" customHeight="1">
      <c r="B74" s="120"/>
      <c r="C74" s="129"/>
      <c r="D74" s="124"/>
      <c r="E74" s="124"/>
      <c r="F74" s="124"/>
      <c r="G74" s="124"/>
      <c r="H74" s="124"/>
      <c r="I74" s="124"/>
    </row>
    <row r="75" spans="2:9" ht="18.75">
      <c r="B75" s="120" t="s">
        <v>176</v>
      </c>
      <c r="C75" s="129">
        <v>47</v>
      </c>
      <c r="D75" s="124"/>
      <c r="E75" s="124"/>
      <c r="F75" s="124"/>
      <c r="G75" s="124"/>
      <c r="H75" s="124"/>
      <c r="I75" s="124"/>
    </row>
    <row r="76" spans="2:9" ht="8.25" customHeight="1" thickBot="1">
      <c r="B76" s="122"/>
      <c r="C76" s="123"/>
      <c r="D76" s="124"/>
      <c r="E76" s="124"/>
      <c r="F76" s="124"/>
      <c r="G76" s="124"/>
      <c r="H76" s="124"/>
      <c r="I76" s="124"/>
    </row>
  </sheetData>
  <mergeCells count="8">
    <mergeCell ref="B53:C53"/>
    <mergeCell ref="B61:C61"/>
    <mergeCell ref="G53:I53"/>
    <mergeCell ref="G54:H54"/>
    <mergeCell ref="G56:H56"/>
    <mergeCell ref="G58:H58"/>
    <mergeCell ref="G55:H55"/>
    <mergeCell ref="G57:H57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2026-06-04T23:03:06Z</cp:lastPrinted>
  <dcterms:created xsi:type="dcterms:W3CDTF">2014-01-30T18:25:03Z</dcterms:created>
  <dcterms:modified xsi:type="dcterms:W3CDTF">2026-06-09T03:57:48Z</dcterms:modified>
</cp:coreProperties>
</file>